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viborgdk-my.sharepoint.com/personal/rep_viborg_dk/Documents/Skrivebord/Selvbetjening/Borger/Støtte og omsorg/"/>
    </mc:Choice>
  </mc:AlternateContent>
  <xr:revisionPtr revIDLastSave="0" documentId="8_{07DE6C5B-A809-4DBF-8416-A2E62A7AF1DC}" xr6:coauthVersionLast="47" xr6:coauthVersionMax="47" xr10:uidLastSave="{00000000-0000-0000-0000-000000000000}"/>
  <bookViews>
    <workbookView xWindow="-120" yWindow="-120" windowWidth="29040" windowHeight="17640" tabRatio="500" firstSheet="1" activeTab="1" xr2:uid="{00000000-000D-0000-FFFF-FFFF00000000}"/>
  </bookViews>
  <sheets>
    <sheet name="Ark1" sheetId="1" state="hidden" r:id="rId1"/>
    <sheet name="Budget" sheetId="2" r:id="rId2"/>
    <sheet name="Skjult ark" sheetId="3" state="hidden" r:id="rId3"/>
  </sheets>
  <definedNames>
    <definedName name="Excel_BuiltIn_Print_Area" localSheetId="1">Budget!$A$1:$B$129</definedName>
    <definedName name="_xlnm.Print_Area" localSheetId="1">Budget!$A$1:$B$129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 l="1"/>
  <c r="C80" i="1"/>
  <c r="C104" i="1"/>
  <c r="C106" i="1"/>
  <c r="C109" i="1"/>
  <c r="C110" i="1"/>
  <c r="C111" i="1"/>
  <c r="B23" i="2"/>
  <c r="B68" i="2"/>
  <c r="C18" i="3"/>
  <c r="C33" i="3" s="1"/>
  <c r="C23" i="3" s="1"/>
  <c r="C19" i="3"/>
  <c r="C20" i="3"/>
  <c r="C21" i="3"/>
  <c r="C22" i="3"/>
  <c r="C24" i="3"/>
  <c r="C25" i="3"/>
  <c r="C26" i="3"/>
  <c r="C27" i="3"/>
  <c r="C29" i="3"/>
  <c r="C30" i="3"/>
  <c r="C31" i="3"/>
  <c r="C32" i="3"/>
  <c r="D33" i="3"/>
  <c r="C37" i="3"/>
  <c r="C38" i="3"/>
  <c r="C39" i="3"/>
  <c r="C40" i="3"/>
  <c r="C41" i="3"/>
  <c r="C42" i="3"/>
  <c r="C43" i="3"/>
  <c r="C45" i="3"/>
  <c r="C46" i="3"/>
  <c r="C47" i="3"/>
  <c r="C48" i="3"/>
  <c r="C49" i="3"/>
  <c r="C50" i="3"/>
  <c r="C51" i="3"/>
  <c r="C53" i="3"/>
  <c r="C54" i="3"/>
  <c r="C55" i="3"/>
  <c r="C56" i="3"/>
  <c r="C57" i="3"/>
  <c r="C58" i="3"/>
  <c r="C59" i="3"/>
  <c r="C60" i="3"/>
  <c r="C62" i="3"/>
  <c r="C63" i="3"/>
  <c r="C64" i="3"/>
  <c r="C65" i="3"/>
  <c r="C66" i="3"/>
  <c r="C68" i="3"/>
  <c r="C69" i="3"/>
  <c r="C70" i="3"/>
  <c r="C71" i="3"/>
  <c r="C72" i="3"/>
  <c r="C73" i="3"/>
  <c r="C74" i="3"/>
  <c r="C75" i="3"/>
  <c r="C77" i="3"/>
  <c r="C78" i="3"/>
  <c r="C79" i="3"/>
  <c r="C80" i="3"/>
  <c r="C81" i="3"/>
  <c r="C82" i="3"/>
  <c r="C84" i="3"/>
  <c r="C85" i="3"/>
  <c r="C86" i="3"/>
  <c r="C88" i="3"/>
  <c r="C89" i="3"/>
  <c r="C90" i="3"/>
  <c r="C91" i="3"/>
  <c r="C92" i="3"/>
  <c r="C94" i="3"/>
  <c r="C95" i="3"/>
  <c r="C96" i="3"/>
  <c r="C97" i="3"/>
  <c r="C98" i="3"/>
  <c r="C99" i="3"/>
  <c r="D100" i="3"/>
  <c r="C105" i="3"/>
  <c r="C106" i="3"/>
  <c r="C107" i="3"/>
  <c r="C108" i="3"/>
  <c r="C109" i="3"/>
  <c r="C110" i="3"/>
  <c r="C112" i="3"/>
  <c r="C113" i="3"/>
  <c r="C114" i="3"/>
  <c r="C115" i="3"/>
  <c r="C117" i="3"/>
  <c r="C118" i="3"/>
  <c r="C119" i="3"/>
  <c r="C120" i="3"/>
  <c r="C122" i="3"/>
  <c r="C123" i="3"/>
  <c r="C124" i="3"/>
  <c r="C125" i="3"/>
  <c r="C126" i="3"/>
  <c r="C127" i="3"/>
  <c r="D128" i="3"/>
  <c r="D102" i="3"/>
  <c r="C128" i="3" l="1"/>
  <c r="C111" i="3" s="1"/>
  <c r="C100" i="3"/>
  <c r="C101" i="3" s="1"/>
  <c r="B70" i="2"/>
  <c r="C28" i="3"/>
  <c r="C34" i="3"/>
  <c r="C116" i="3" l="1"/>
  <c r="C121" i="3"/>
  <c r="C129" i="3"/>
  <c r="C130" i="3"/>
  <c r="D130" i="3" s="1"/>
  <c r="D132" i="3" s="1"/>
  <c r="C52" i="3"/>
  <c r="C44" i="3"/>
  <c r="C76" i="3"/>
  <c r="C93" i="3"/>
  <c r="C61" i="3"/>
  <c r="C102" i="3"/>
  <c r="C83" i="3"/>
  <c r="C87" i="3"/>
  <c r="C67" i="3"/>
  <c r="F100" i="3" l="1"/>
  <c r="C132" i="3"/>
  <c r="F128" i="3"/>
</calcChain>
</file>

<file path=xl/sharedStrings.xml><?xml version="1.0" encoding="utf-8"?>
<sst xmlns="http://schemas.openxmlformats.org/spreadsheetml/2006/main" count="323" uniqueCount="195">
  <si>
    <t>Månedlige</t>
  </si>
  <si>
    <t>Indtægter efter skat &amp; fradrag</t>
  </si>
  <si>
    <t>Løn/A kasse</t>
  </si>
  <si>
    <t>Lønindkomst</t>
  </si>
  <si>
    <t>Udbetaling fra Arbejdsløshedskasse</t>
  </si>
  <si>
    <t>Feriepenge</t>
  </si>
  <si>
    <t>Bonus/ekstraordinær løn</t>
  </si>
  <si>
    <t>Andet</t>
  </si>
  <si>
    <t>Sociale ydelser</t>
  </si>
  <si>
    <t>Børnefamilieydelse</t>
  </si>
  <si>
    <t>Boligstøtte</t>
  </si>
  <si>
    <t>Sociale ydelser (fx kontanthjælp, SU, folkepension etc.)</t>
  </si>
  <si>
    <t>Øvrige indtægter</t>
  </si>
  <si>
    <t>Pengegaver</t>
  </si>
  <si>
    <t>Børnebidrag fra anden forælder, hvor børn ikke bor</t>
  </si>
  <si>
    <t>Samlede indtægter</t>
  </si>
  <si>
    <t>Faste udgifter</t>
  </si>
  <si>
    <t>Bolig</t>
  </si>
  <si>
    <t>Boligudgift (husleje eller boliglån)</t>
  </si>
  <si>
    <t xml:space="preserve">Vand </t>
  </si>
  <si>
    <t>Varme</t>
  </si>
  <si>
    <t>El og gas</t>
  </si>
  <si>
    <t>Grundejerforening/ejerforening/andelsboligforening</t>
  </si>
  <si>
    <t>Ejendomsværdiskat, ejendomsskat (grundskyld) og grønne afgifter</t>
  </si>
  <si>
    <t>Renovation</t>
  </si>
  <si>
    <t>Vaskeri</t>
  </si>
  <si>
    <t>Løbende vedligehold (håndværker, maling etc.)</t>
  </si>
  <si>
    <t>Motorkøretøj</t>
  </si>
  <si>
    <t>Benzin/Diesel</t>
  </si>
  <si>
    <t>Afgifter (ejerafgift, vægtafgift osv.)</t>
  </si>
  <si>
    <t>Værksted (Service, reparationer mv.)</t>
  </si>
  <si>
    <t>Autohjælp-abonnement</t>
  </si>
  <si>
    <t>Broafgift (fx Storebælt el. Øresund)</t>
  </si>
  <si>
    <t>Billån</t>
  </si>
  <si>
    <t>Andet: fx P-afgifter</t>
  </si>
  <si>
    <t>Tlf, tv, internet</t>
  </si>
  <si>
    <t>Multimedielicens</t>
  </si>
  <si>
    <t>Internet</t>
  </si>
  <si>
    <t>Telefon</t>
  </si>
  <si>
    <t>TV-signal: Antenne/Satellit/kabel</t>
  </si>
  <si>
    <t>Forsikring</t>
  </si>
  <si>
    <t>A-kasse</t>
  </si>
  <si>
    <t>Fagforening</t>
  </si>
  <si>
    <t>Familieforsikring (indbo, retshjælp og ansvar)</t>
  </si>
  <si>
    <t>Ulykkesforsikring</t>
  </si>
  <si>
    <t>Livsforsikring</t>
  </si>
  <si>
    <t>Auto-forsikring (Ansvarsforsikring, Kasko)</t>
  </si>
  <si>
    <t>Rejseforsikring</t>
  </si>
  <si>
    <t>Husforsikring for boligejere</t>
  </si>
  <si>
    <t>Andre forsikringer: fx sygeforsikring, hundeforsikring mv.</t>
  </si>
  <si>
    <t>Opsparing</t>
  </si>
  <si>
    <t>Pensionsopsparing - fx kapital- og ratepension</t>
  </si>
  <si>
    <t>Boligopsparing</t>
  </si>
  <si>
    <t>Anden opsparing</t>
  </si>
  <si>
    <t>Lån</t>
  </si>
  <si>
    <t>SU lån:renter og afdrag</t>
  </si>
  <si>
    <t>Forbrugslån:renter og afdrag</t>
  </si>
  <si>
    <t>Kreditkort: renter og afdrag</t>
  </si>
  <si>
    <t>Renter på kassekredit</t>
  </si>
  <si>
    <t>Andre lån</t>
  </si>
  <si>
    <t>Offentlig transport (tog, bus, metro, færge, indenrigsfly)</t>
  </si>
  <si>
    <t>Sundhed/helbred: fx Medicin, tandlæge, kontaktlinser, briller nv,</t>
  </si>
  <si>
    <t>Fritids kontingenter (sport, fitness, foreninger osv.)</t>
  </si>
  <si>
    <t>Abonnement (Blade, aviser, bogklubber o.lign.)</t>
  </si>
  <si>
    <t>Børn</t>
  </si>
  <si>
    <t>Dagpleje/institution/fritidshjem</t>
  </si>
  <si>
    <t>Privat børnepasning</t>
  </si>
  <si>
    <t>Lommepenge til børn</t>
  </si>
  <si>
    <t>Børneopsparing</t>
  </si>
  <si>
    <t>Børnebidrag til børn bosat hos anden forælder</t>
  </si>
  <si>
    <t>Samlede faste udgifter</t>
  </si>
  <si>
    <t>Rådighedsbeløb når faste udgifter er betalt</t>
  </si>
  <si>
    <t>Variable udgifter</t>
  </si>
  <si>
    <t>Fornøjelser</t>
  </si>
  <si>
    <t xml:space="preserve">Ferier: Transport, overnatning, mad og lommepenge </t>
  </si>
  <si>
    <t>Billet/entré til fx biograf, koncert, museem, svømmehal, zoo mv.</t>
  </si>
  <si>
    <t>Café, diskotek, restaurant etc.</t>
  </si>
  <si>
    <t>Kioskvarer (cigaretter, tips/lotto, slik, sodavand, filmleje etc.)</t>
  </si>
  <si>
    <t>Fritidsudstyr og legetøj (fx skiudstyr, Wii, legetøj til børn etc.)</t>
  </si>
  <si>
    <t>Husholdning</t>
  </si>
  <si>
    <t>Supermarked og bager (dagligvarer og husholdningsartikler)</t>
  </si>
  <si>
    <t>Take-away</t>
  </si>
  <si>
    <t>Kantine</t>
  </si>
  <si>
    <t>Tøj mv.</t>
  </si>
  <si>
    <t>Voksne: Tøj, sko og accessories (smykker, tasker, bælter etc.)</t>
  </si>
  <si>
    <t>Børn: Tøj, sko og accessories (smykker, tasker, bælter etc.)</t>
  </si>
  <si>
    <t>Personlig pleje: Frisør, hudplejeprodukter, kosmetik, håndkøbsmedicin etc.</t>
  </si>
  <si>
    <t>Boligudstyr og boligindretning (fx møbler, porcelæn, blomster etc.)</t>
  </si>
  <si>
    <t>Haveudstyr (fx græsslåmaskine, altankasser, planter etc.)</t>
  </si>
  <si>
    <t>Elektronisk udstyr (fx Ipod, PC, blæk til printer mv.)</t>
  </si>
  <si>
    <t xml:space="preserve">Bøger, ugeblade, aviser i løssalg mv. </t>
  </si>
  <si>
    <t>Jule- og fødselsdagsgaver, værtindegaver m.m.</t>
  </si>
  <si>
    <t>Samlede variable udgifter</t>
  </si>
  <si>
    <t>UDGIFTER I ALT (FASTE + VARIABLE)</t>
  </si>
  <si>
    <t>Samlet regnskab</t>
  </si>
  <si>
    <t>Indtægter</t>
  </si>
  <si>
    <t>Udgifter</t>
  </si>
  <si>
    <t>Restbeløb ( til uforudsete udgifter)</t>
  </si>
  <si>
    <t>Årlige</t>
  </si>
  <si>
    <t>Kommentarer</t>
  </si>
  <si>
    <t>Løn/ A-kasse</t>
  </si>
  <si>
    <t>Udbetaling fra arbejdsløshedskasse</t>
  </si>
  <si>
    <t>Offentlige ydelser</t>
  </si>
  <si>
    <t>Børne- og ungeydelse</t>
  </si>
  <si>
    <t>&lt;a href="https://www.borger.dk/Sider/Boerne-ungeydelse.aspx" target="_blank" title="Åbner i et nyt vindue"&gt;Læs mere om børne- og ungeydelse&lt;/a&gt;</t>
  </si>
  <si>
    <t>&lt;a href="https://www.borger.dk/sider/boligstoette-oversigt.aspx" target="_blank" title="Åbner i et nyt vindue"&gt;Læs mere om boligstøtte&lt;/a&gt;</t>
  </si>
  <si>
    <t>Udbetaling fra pensionsordning (fx arbejdsmarkedspension)</t>
  </si>
  <si>
    <t>Børnebidrag fra anden forælder, hvor barn ikke bor</t>
  </si>
  <si>
    <t>Grundejer-/ ejer-/ andelsboligforening</t>
  </si>
  <si>
    <t>&lt;a href="http://www.boligejer.dk/ejerforeningsvedtaegter" target="_blank" title="Åbner i et nyt vindue"&gt;Læs mere om ejerforeninger&lt;/a&gt;</t>
  </si>
  <si>
    <t>Ejendomsskat (grundskyld)</t>
  </si>
  <si>
    <t>&lt;a href="http://boligejer.dk/grundskyld-lovgivning" target="_blank" title="Åbner i et nyt vindue"&gt;Læs mere om grundskyld&lt;/a&gt;</t>
  </si>
  <si>
    <t>Renovation/affaldsordninger</t>
  </si>
  <si>
    <t>Vandafledning</t>
  </si>
  <si>
    <t>Skorstensfejer</t>
  </si>
  <si>
    <t>&lt;a href="http://www.kl.dk/Teknik-og-miljo/lil-id87640/?n=1" target="_blank" title="Åbner i et nyt vindue"&gt;Se vejledende takster for skorstensfejerarbejde&lt;/a&gt;</t>
  </si>
  <si>
    <t>Bolig forbrug</t>
  </si>
  <si>
    <t>&lt;a href="http://sparenergi.dk/forbruger/varme/varmt-vand" target="_blank" title="Åbner i et nyt vindue"&gt;Læs mere om vandforbrug&lt;/a&gt;</t>
  </si>
  <si>
    <t>&lt;a href="http://sparenergi.dk/forbruger/varme/dit-varmeforbrug" target="_blank" title="Åbner i et nyt vindue"&gt;Læs mere om varmeforbrug&lt;/a&gt;</t>
  </si>
  <si>
    <t>El</t>
  </si>
  <si>
    <t>&lt;a href="http://sparenergi.dk/forbruger/el" target="_blank" title="Åbner i et nyt vindue"&gt;Læs mere om elforbrug&lt;/a&gt;</t>
  </si>
  <si>
    <t>Bygas</t>
  </si>
  <si>
    <t>Løbende vedligehold</t>
  </si>
  <si>
    <t>Benzin/diesel</t>
  </si>
  <si>
    <t>&lt;a href="https://www.borger.dk/Sider/Afgifter-paa-biler.aspx" target="_blank" title="Åbner i et nyt vindue"&gt;Læs mere om afgifter&lt;/a&gt;</t>
  </si>
  <si>
    <t>Parkeringsafgifter</t>
  </si>
  <si>
    <t>&lt;a href="http://www.dr.dk/om_dr/licens" target="_blank" title="Åbner i et nyt vindue"&gt;Læs mere om medielicens&lt;/a&gt;</t>
  </si>
  <si>
    <t xml:space="preserve">Forsikring </t>
  </si>
  <si>
    <t>A-kasse (kontingent)</t>
  </si>
  <si>
    <t>Fagforening (kontingent)</t>
  </si>
  <si>
    <t>&lt;a href="http://www.forsikringogpension.dk/forsikring/bolig-og-familie/Indboforsikring/Sider/indboforsikring.aspx" target="_blank" title="Åbner i et nyt vindue"&gt;Læs mere om familieforsikringer&lt;/a&gt;</t>
  </si>
  <si>
    <t>&lt;a href="http://www.forsikringogpension.dk/forsikring/ulykke/Sider/forside-ulykke.aspx" target="_blank" title="Åbner i et nyt vindue"&gt;Læs mere om ulykkesforsikringer&lt;/a&gt;</t>
  </si>
  <si>
    <t>&lt;a href="https://www.borger.dk/Sider/Bilforsikringer.aspx" target="_blank" title="Åbner i et nyt vindue"&gt;Læs mere om autoforsikringer&lt;/a&gt;</t>
  </si>
  <si>
    <t>&lt;a href="http://www.forsikringogpension.dk/forsikring/bolig-og-familie/forsikring-af-hus/Sider/husforsikring.aspx" target="_blank" title="Åbner i et nyt vindue"&gt;Læs mere om husforsikringer&lt;/a&gt;</t>
  </si>
  <si>
    <t>Andre forsikringer: fx rejseforsikring, sygeforsikring mv.</t>
  </si>
  <si>
    <t>&lt;a href="http://www.forsikringogpension.dk/forsikring/Sider/Forsikring.aspx" target="_blank" title="Åbner i et nyt vindue"&gt;Læs mere om andre forsikringer&lt;/a&gt;</t>
  </si>
  <si>
    <t>Dagpleje/institution/fritidshjem/privatskole</t>
  </si>
  <si>
    <t>&lt;a href="https://www.borger.dk/Sider/Regler-for-dagtilbud.aspx?segmentid=06a19129-0324-4e3d-a20d-63c23d4a7540" target="_blank" title="Åbner i et nyt vindue"&gt;Læs mere om dagtilbud&lt;/a&gt;</t>
  </si>
  <si>
    <t>&lt;a href="https://www.borger.dk/Sider/Dagpleje-vuggestue-boernehave-og-privat-pasning.aspx?NavigationTaxonomyId=d4c79ff4-1258-4d19-aaa5-4fbf7c835704" target="_blank" title="Åbner i et nyt vindue"&gt;Læs mere om muligheder privat pasning&lt;/a&gt;</t>
  </si>
  <si>
    <t xml:space="preserve">&lt;a href="https://www.borger.dk/Sider/Boernebidrag.aspx" target="_blank" title="Åbner i et nyt vindue"&gt;Læs mere om børnebidrag&lt;/a&gt; </t>
  </si>
  <si>
    <t>Pensionsopsparing - fx ratepension og aldersopsparing</t>
  </si>
  <si>
    <t>SU lån: renter og afdrag</t>
  </si>
  <si>
    <t>&lt;a href="https://www.borger.dk/Sider/Soeg-om-SU-laan-og-slutlaan.aspx" target="_blank" title="Åbner i et nyt vindue"&gt;Læs mere om SU-lån&lt;/a&gt;</t>
  </si>
  <si>
    <t>Forbrugslån: renter og afdrag</t>
  </si>
  <si>
    <t>&lt;a href="http://www.raadtilpenge.dk/da/Gode-raad/gaeld.aspx" target="_blank"  title="Åbner i et nyt vindue"&gt;Læs mere om gæld&lt;/a&gt;</t>
  </si>
  <si>
    <t>&lt;a href="https://www.borger.dk/Sider/Rabatordninger-til-kollektiv-transport.aspx"  target="_blank"  title="Åbner i et nyt vindue"&gt;Læs mere om tilskud til transport&lt;/a&gt;</t>
  </si>
  <si>
    <t>Sundhed/helbred, fx medicin, tandlæge, kontaktlinser mv.</t>
  </si>
  <si>
    <t>&lt;a href="https://www.borger.dk/Sider/Tilskud-til-behandling.aspx"  target="_blank"  title="Åbner i et nyt vindue"&gt;Læs mere om tilskud til sundhed&lt;/a&gt;</t>
  </si>
  <si>
    <t>Voksne: Fritidskontingenter (sport, fitness, foreninger osv.)</t>
  </si>
  <si>
    <t>Børn: Fritidskontingenter (sport, fitness, foreninger osv.)</t>
  </si>
  <si>
    <t>Abonnement (blade, aviser, bogklubber osv.)</t>
  </si>
  <si>
    <t>Billet/entré til fx biograf, koncert, museum, svømmehal mv.</t>
  </si>
  <si>
    <t>Diverse</t>
  </si>
  <si>
    <t>Elektronisk udstyr (fx Ipod, PC mv.)</t>
  </si>
  <si>
    <t>Udgifter i alt</t>
  </si>
  <si>
    <t>Beløb tilovers (indtægter - udgifter)</t>
  </si>
  <si>
    <t>SKJULT ARK</t>
  </si>
  <si>
    <t>&lt;a href="https://www.borger.dk/Emner/arbejde-dagpenge-orlov/dagpenge-og-kontanthjaelp/Sider/arbejdsloeshedspenge.aspx"&gt;Læs mere om dagpengesatser&lt;/a&gt;</t>
  </si>
  <si>
    <t>&lt;a href="https://www.borger.dk/Emner/arbejde-dagpenge-orlov/Ferie/Sider/udbetaling-af-feriepenge.aspx"&gt;Læs mere om feriepenge&lt;/a&gt;</t>
  </si>
  <si>
    <t>&lt;a href="https://www.borger.dk/Sider/Boerne-ungeydelse.aspx?segmentid=b150f421-bafc-4543-8640-2918884d503a"&gt;Læs mere om børne- og ungeydelse&lt;/a&gt;</t>
  </si>
  <si>
    <t>&lt;a href="https://www.borger.dk/Sider/Boligstoette-til-lejere,-der-ikke-er-pensionister.aspx?segmentid=06a19129-0324-4e3d-a20d-63c23d4a7540"&gt;Læs mere om boligstøtte&lt;/a&gt;</t>
  </si>
  <si>
    <t>&lt;a href="https://www.borger.dk/Sider/default.aspx"&gt;Læs mere om sociale ydelser på borger.dk&lt;/a&gt;</t>
  </si>
  <si>
    <t>&lt;a href="https://www.borger.dk/Sider/Beregn-din-pension.aspx?NavigationTaxonomyId=56f17ffb-e174-46d1-a263-a18543465991" target="_blank"&gt;Læs mere om pension&lt;/a&gt;</t>
  </si>
  <si>
    <t>&lt;a href="https://www.borger.dk/Emner/familie-og-boern/skilsmisse/Sider/boernebidrag.aspx" target="_blank"&gt;Læs mere om børnebidrag&lt;/a&gt;</t>
  </si>
  <si>
    <t>&lt;a href="http://www.boligejer.dk/grundskyld" target="_blank" title="Åbner i et nyt vindue"&gt;Læs mere om grundskyld&lt;/a&gt;</t>
  </si>
  <si>
    <t>&lt;a href="https://www.borger.dk/Emner/miljoe-og-energi/affald-og-genbrug/Sider/affaldsordninger.aspx" target="_blank" title="Åbner i et nyt vindue"&gt;Læs mere om affaldsordninger&lt;/a&gt;</t>
  </si>
  <si>
    <t>&lt;a href="http://sparenergi.dk/forbruger/boligen/vandforbrug" target="_blank" title="Åbner i et nyt vindue"&gt;Læs mere om vandforbrug&lt;/a&gt;</t>
  </si>
  <si>
    <t>&lt;a href="https://www.borger.dk/Emner/transport-og-rejser/biler-og-koerekort/biler/Sider/afgifter-paa-biler.aspx" target="_blank" title="Åbner i et nyt vindue"&gt;Læs mere om afgifter&lt;/a&gt;</t>
  </si>
  <si>
    <t>&lt;a href="https://www.borger.dk/Emner/transport-og-rejser/biler-og-koerekort/biler/Sider/parkering.aspx" target="_blank" title="Åbner i et nyt vindue"&gt;Læs mere om p-afgift/licens&lt;/a&gt;</t>
  </si>
  <si>
    <t>Tlf, tv &amp; internet</t>
  </si>
  <si>
    <t>&lt;a href="http://www.forsikringogpension.dk/FORSIKRING/FAMILIE-JOB/Sider/Famile_og_job.aspx" target="_blank" title="Åbner i et nyt vindue"&gt;Læs mere om familieforsikringer&lt;/a&gt;</t>
  </si>
  <si>
    <t>&lt;a href="http://www.forsikringogpension.dk/FORSIKRING/ULYKKE/Sider/forside-ulykke.aspx" target="_blank" title="Åbner i et nyt vindue"&gt;Læs mere om ulykkesforsikringer&lt;/a&gt;</t>
  </si>
  <si>
    <t>&lt;a href="https://www.borger.dk/Emner/transport-og-rejser/biler-og-koerekort/biler/Sider/bilforsikringer.aspx" target="_blank" title="Åbner i et nyt vindue"&gt;Læs mere om autoforsikringer&lt;/a&gt;</t>
  </si>
  <si>
    <t>&lt;a href="http://www.forsikringogpension.dk/forsikring/bolig/boligforsikring/Sider/husforsikring.aspx" tagret="_blank" title="Åbner i et nyt vindue"&gt;Læs mere om husforsikringer&lt;/a&gt;</t>
  </si>
  <si>
    <t xml:space="preserve">&lt;a href="https://www.borger.dk/Emner/familie-og-boern/skilsmisse/Sider/boernebidrag.aspx" target="_blank" title="Åbner i et nyt vindue"&gt;Læs mere om børnebidrag&lt;/a&gt; </t>
  </si>
  <si>
    <t>&lt;a href="https://www.borger.dk/Sider/Soeg-om-SU-laan-og-slutlaan.aspx?segmentid=06a19129-0324-4e3d-a20d-63c23d4a7540" target="_blank" title="Åbner i et nyt vindue"&gt;Læs mere om SU-lån&lt;/a&gt;</t>
  </si>
  <si>
    <t>&lt;a href="http://www.raadtilpenge.dk/da/Gode-raad/privatoekonomi/gaeld.aspx" target="_blank"  title="Åbner i et nyt vindue"&gt;Læs mere om gæld&lt;/a&gt;</t>
  </si>
  <si>
    <t>Kreditkort:renter og afdrag</t>
  </si>
  <si>
    <t>&lt;a href="https://www.borger.dk/Sider/Rabatordninger-til-kollektiv-transport.aspx?segmentid=06a19129-0324-4e3d-a20d-63c23d4a7540"  target="_blank"  title="Åbner i et nyt vindue"&gt;Læs mere om tilskud til transport&lt;/a&gt;</t>
  </si>
  <si>
    <t>Sundhed/helbred: fx Medicin, tandlæge, kontaktlinser mv.</t>
  </si>
  <si>
    <t>&lt;a href="https://www.borger.dk/Emner/sundhed-og-sygdom/patientrettigheder/Sider/tilskud-til-behandling.aspx"  target="_blank"  title="Åbner i et nyt vindue"&gt;Læs mere om tilskud til sundhed&lt;/a&gt;</t>
  </si>
  <si>
    <t>Personlig pleje: Frisør, hudplejeprodukter, kosmetik etc.</t>
  </si>
  <si>
    <t>Indtægter efter skat</t>
  </si>
  <si>
    <t>Indkomst (f.eks. Løn, kontanthjælp, SU, pension m.v.)</t>
  </si>
  <si>
    <t>Pengegaver (f.eks. Månedlige tilskud fra forældre)</t>
  </si>
  <si>
    <t>Ejendomsskat og renovation (ved ejerbolig)</t>
  </si>
  <si>
    <t>Vaskeri (hvis du bor i lejebolig)</t>
  </si>
  <si>
    <t>Udgifter til transport</t>
  </si>
  <si>
    <t>Tøj</t>
  </si>
  <si>
    <t>Mad og andre daglige fornødenheder</t>
  </si>
  <si>
    <t>Gaver</t>
  </si>
  <si>
    <t>Personlig pleje (frisør m.v.)</t>
  </si>
  <si>
    <t>Café-, restaurant-, biografbesøg m.v.</t>
  </si>
  <si>
    <t>Rådighedsbeløb udgifter er betalt</t>
  </si>
  <si>
    <t>Beløb angives pr. måned (årlige og kvartals udgifter divideres ud pr. måned)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</si>
</sst>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kr &quot;* #,##0.00_);_(&quot;kr &quot;* \(#,##0.00\);_(&quot;kr &quot;* \-??_);_(@_)"/>
    <numFmt numFmtId="165" formatCode="_ &quot;kr &quot;* #,##0.00_ ;_ &quot;kr &quot;* \-#,##0.00_ ;_ &quot;kr &quot;* \-??_ ;_ @_ "/>
  </numFmts>
  <fonts count="15" x14ac:knownFonts="1">
    <font>
      <sz val="11"/>
      <name val="Calibri"/>
      <family val="2"/>
    </font>
    <font>
      <sz val="10"/>
      <name val="Arial"/>
      <family val="2"/>
    </font>
    <font>
      <b/>
      <sz val="10"/>
      <name val="Arial"/>
      <family val="2"/>
    </font>
    <font>
      <sz val="12"/>
      <name val="Arial"/>
      <family val="2"/>
    </font>
    <font>
      <u/>
      <sz val="10"/>
      <name val="Arial"/>
      <family val="2"/>
    </font>
    <font>
      <b/>
      <sz val="12"/>
      <name val="Arial"/>
      <family val="2"/>
    </font>
    <font>
      <sz val="10"/>
      <name val="Calibri"/>
      <family val="2"/>
    </font>
    <font>
      <b/>
      <sz val="20"/>
      <name val="Calibri"/>
      <family val="2"/>
    </font>
    <font>
      <b/>
      <sz val="10"/>
      <name val="Calibri"/>
      <family val="2"/>
    </font>
    <font>
      <b/>
      <sz val="12"/>
      <name val="Calibri"/>
      <family val="2"/>
    </font>
    <font>
      <u/>
      <sz val="10"/>
      <color indexed="12"/>
      <name val="Arial"/>
      <family val="2"/>
    </font>
    <font>
      <u/>
      <sz val="10"/>
      <color indexed="12"/>
      <name val="Calibri"/>
      <family val="2"/>
    </font>
    <font>
      <u/>
      <sz val="10"/>
      <name val="Calibri"/>
      <family val="2"/>
    </font>
    <font>
      <b/>
      <sz val="18"/>
      <name val="Arial"/>
      <family val="2"/>
    </font>
    <font>
      <sz val="11"/>
      <name val="Calibri"/>
      <family val="2"/>
    </font>
  </fonts>
  <fills count="8">
    <fill>
      <patternFill patternType="none"/>
    </fill>
    <fill>
      <patternFill patternType="gray125"/>
    </fill>
    <fill>
      <patternFill patternType="solid">
        <fgColor indexed="22"/>
        <bgColor indexed="31"/>
      </patternFill>
    </fill>
    <fill>
      <patternFill patternType="solid">
        <fgColor indexed="26"/>
        <bgColor indexed="9"/>
      </patternFill>
    </fill>
    <fill>
      <patternFill patternType="solid">
        <fgColor indexed="42"/>
        <bgColor indexed="27"/>
      </patternFill>
    </fill>
    <fill>
      <patternFill patternType="solid">
        <fgColor indexed="9"/>
        <bgColor indexed="26"/>
      </patternFill>
    </fill>
    <fill>
      <patternFill patternType="solid">
        <fgColor indexed="55"/>
        <bgColor indexed="23"/>
      </patternFill>
    </fill>
    <fill>
      <patternFill patternType="solid">
        <fgColor indexed="13"/>
        <bgColor indexed="3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s>
  <cellStyleXfs count="4">
    <xf numFmtId="0" fontId="0" fillId="0" borderId="0"/>
    <xf numFmtId="0" fontId="10" fillId="0" borderId="0" applyNumberFormat="0" applyFill="0" applyBorder="0" applyAlignment="0" applyProtection="0"/>
    <xf numFmtId="0" fontId="1" fillId="0" borderId="0"/>
    <xf numFmtId="9" fontId="14" fillId="0" borderId="0" applyFill="0" applyBorder="0" applyAlignment="0" applyProtection="0"/>
  </cellStyleXfs>
  <cellXfs count="159">
    <xf numFmtId="0" fontId="0" fillId="0" borderId="0" xfId="0"/>
    <xf numFmtId="0" fontId="1" fillId="0" borderId="0" xfId="0" applyFont="1"/>
    <xf numFmtId="2" fontId="1" fillId="0" borderId="0" xfId="0" applyNumberFormat="1" applyFont="1"/>
    <xf numFmtId="2" fontId="2" fillId="0" borderId="0" xfId="0" applyNumberFormat="1" applyFont="1" applyAlignment="1">
      <alignment horizontal="right"/>
    </xf>
    <xf numFmtId="2" fontId="2" fillId="2" borderId="2" xfId="0" applyNumberFormat="1" applyFont="1" applyFill="1" applyBorder="1"/>
    <xf numFmtId="2" fontId="0" fillId="2" borderId="3" xfId="0" applyNumberFormat="1" applyFill="1" applyBorder="1"/>
    <xf numFmtId="2" fontId="1" fillId="3" borderId="1" xfId="0" applyNumberFormat="1" applyFont="1" applyFill="1" applyBorder="1"/>
    <xf numFmtId="164" fontId="0" fillId="3" borderId="1" xfId="0" applyNumberFormat="1" applyFill="1" applyBorder="1" applyProtection="1">
      <protection locked="0"/>
    </xf>
    <xf numFmtId="2" fontId="1" fillId="3" borderId="1" xfId="0" applyNumberFormat="1" applyFont="1" applyFill="1" applyBorder="1" applyAlignment="1">
      <alignment wrapText="1"/>
    </xf>
    <xf numFmtId="0" fontId="1" fillId="0" borderId="1" xfId="0" applyFont="1" applyBorder="1"/>
    <xf numFmtId="0" fontId="0" fillId="0" borderId="1" xfId="0" applyBorder="1"/>
    <xf numFmtId="0" fontId="0" fillId="3" borderId="1" xfId="0" applyFill="1" applyBorder="1"/>
    <xf numFmtId="0" fontId="1" fillId="3" borderId="0" xfId="0" applyFont="1" applyFill="1"/>
    <xf numFmtId="0" fontId="1" fillId="3" borderId="1" xfId="0" applyFont="1" applyFill="1" applyBorder="1"/>
    <xf numFmtId="0" fontId="3" fillId="0" borderId="0" xfId="0" applyFont="1" applyAlignment="1">
      <alignment vertical="center" textRotation="90" wrapText="1"/>
    </xf>
    <xf numFmtId="2" fontId="2" fillId="2" borderId="1" xfId="0" applyNumberFormat="1" applyFont="1" applyFill="1" applyBorder="1"/>
    <xf numFmtId="164" fontId="0" fillId="2" borderId="1" xfId="0" applyNumberFormat="1" applyFill="1" applyBorder="1"/>
    <xf numFmtId="164" fontId="0" fillId="0" borderId="0" xfId="0" applyNumberFormat="1"/>
    <xf numFmtId="2" fontId="2" fillId="2" borderId="4" xfId="0" applyNumberFormat="1" applyFont="1" applyFill="1" applyBorder="1"/>
    <xf numFmtId="164" fontId="0" fillId="2" borderId="3" xfId="0" applyNumberFormat="1" applyFill="1" applyBorder="1"/>
    <xf numFmtId="2" fontId="1" fillId="3" borderId="5" xfId="0" applyNumberFormat="1" applyFont="1" applyFill="1" applyBorder="1"/>
    <xf numFmtId="2" fontId="4" fillId="3" borderId="1" xfId="0" applyNumberFormat="1" applyFont="1" applyFill="1" applyBorder="1"/>
    <xf numFmtId="164" fontId="0" fillId="3" borderId="1" xfId="0" applyNumberFormat="1" applyFill="1" applyBorder="1"/>
    <xf numFmtId="49" fontId="1" fillId="3" borderId="1" xfId="0" applyNumberFormat="1" applyFont="1" applyFill="1" applyBorder="1" applyAlignment="1">
      <alignment wrapText="1"/>
    </xf>
    <xf numFmtId="49" fontId="1" fillId="3" borderId="6" xfId="0" applyNumberFormat="1" applyFont="1" applyFill="1" applyBorder="1" applyAlignment="1">
      <alignment wrapText="1"/>
    </xf>
    <xf numFmtId="0" fontId="0" fillId="0" borderId="7" xfId="0" applyBorder="1" applyAlignment="1">
      <alignment horizontal="center" vertical="center" textRotation="90"/>
    </xf>
    <xf numFmtId="0" fontId="2" fillId="0" borderId="0" xfId="0" applyFont="1" applyAlignment="1">
      <alignment wrapText="1"/>
    </xf>
    <xf numFmtId="49" fontId="1" fillId="0" borderId="1" xfId="0" applyNumberFormat="1" applyFont="1" applyBorder="1" applyAlignment="1">
      <alignment wrapText="1"/>
    </xf>
    <xf numFmtId="164" fontId="0" fillId="0" borderId="1" xfId="0" applyNumberFormat="1" applyBorder="1"/>
    <xf numFmtId="0" fontId="2" fillId="0" borderId="0" xfId="0" applyFont="1"/>
    <xf numFmtId="49" fontId="1" fillId="3" borderId="5" xfId="0" applyNumberFormat="1" applyFont="1" applyFill="1" applyBorder="1" applyAlignment="1">
      <alignment wrapText="1"/>
    </xf>
    <xf numFmtId="0" fontId="3" fillId="0" borderId="0" xfId="0" applyFont="1" applyAlignment="1">
      <alignment horizontal="center" vertical="center" textRotation="90"/>
    </xf>
    <xf numFmtId="164" fontId="0" fillId="0" borderId="1" xfId="0" applyNumberFormat="1" applyBorder="1" applyProtection="1">
      <protection locked="0"/>
    </xf>
    <xf numFmtId="2" fontId="1" fillId="0" borderId="1" xfId="0" applyNumberFormat="1" applyFont="1" applyBorder="1"/>
    <xf numFmtId="2" fontId="2" fillId="4" borderId="1" xfId="0" applyNumberFormat="1" applyFont="1" applyFill="1" applyBorder="1"/>
    <xf numFmtId="164" fontId="0" fillId="4" borderId="1" xfId="0" applyNumberFormat="1" applyFill="1" applyBorder="1"/>
    <xf numFmtId="2" fontId="2" fillId="2" borderId="1" xfId="0" applyNumberFormat="1" applyFont="1" applyFill="1" applyBorder="1" applyAlignment="1">
      <alignment wrapText="1"/>
    </xf>
    <xf numFmtId="0" fontId="1" fillId="0" borderId="8" xfId="0" applyFont="1" applyBorder="1"/>
    <xf numFmtId="2" fontId="4" fillId="0" borderId="8" xfId="0" applyNumberFormat="1" applyFont="1" applyBorder="1"/>
    <xf numFmtId="164" fontId="0" fillId="2" borderId="3" xfId="0" applyNumberFormat="1" applyFill="1" applyBorder="1" applyProtection="1">
      <protection locked="0"/>
    </xf>
    <xf numFmtId="49" fontId="1" fillId="3" borderId="9" xfId="0" applyNumberFormat="1" applyFont="1" applyFill="1" applyBorder="1" applyAlignment="1">
      <alignment wrapText="1"/>
    </xf>
    <xf numFmtId="0" fontId="3" fillId="0" borderId="1" xfId="0" applyFont="1" applyBorder="1" applyAlignment="1">
      <alignment horizontal="center" vertical="center" textRotation="90"/>
    </xf>
    <xf numFmtId="0" fontId="0" fillId="0" borderId="5" xfId="0" applyBorder="1" applyAlignment="1">
      <alignment horizontal="center" vertical="center" textRotation="90"/>
    </xf>
    <xf numFmtId="0" fontId="0" fillId="0" borderId="0" xfId="0" applyAlignment="1">
      <alignment horizontal="center" vertical="center" textRotation="90" wrapText="1"/>
    </xf>
    <xf numFmtId="0" fontId="2" fillId="4" borderId="1" xfId="0" applyFont="1" applyFill="1" applyBorder="1"/>
    <xf numFmtId="164" fontId="0" fillId="0" borderId="0" xfId="0" applyNumberFormat="1" applyProtection="1">
      <protection locked="0"/>
    </xf>
    <xf numFmtId="2" fontId="2" fillId="0" borderId="0" xfId="0" applyNumberFormat="1" applyFont="1"/>
    <xf numFmtId="164" fontId="5" fillId="0" borderId="0" xfId="0" applyNumberFormat="1" applyFont="1"/>
    <xf numFmtId="49" fontId="2" fillId="2" borderId="1" xfId="0" applyNumberFormat="1" applyFont="1" applyFill="1" applyBorder="1" applyAlignment="1">
      <alignment wrapText="1"/>
    </xf>
    <xf numFmtId="164" fontId="1" fillId="2" borderId="1" xfId="0" applyNumberFormat="1" applyFont="1" applyFill="1" applyBorder="1"/>
    <xf numFmtId="2" fontId="2" fillId="0" borderId="8" xfId="0" applyNumberFormat="1" applyFont="1" applyBorder="1"/>
    <xf numFmtId="0" fontId="6" fillId="0" borderId="0" xfId="2" applyFont="1"/>
    <xf numFmtId="0" fontId="6" fillId="5" borderId="0" xfId="2" applyFont="1" applyFill="1"/>
    <xf numFmtId="0" fontId="0" fillId="5" borderId="0" xfId="0" applyFill="1"/>
    <xf numFmtId="0" fontId="0" fillId="2" borderId="0" xfId="0" applyFill="1"/>
    <xf numFmtId="2" fontId="6" fillId="5" borderId="0" xfId="2" applyNumberFormat="1" applyFont="1" applyFill="1"/>
    <xf numFmtId="2" fontId="8" fillId="5" borderId="0" xfId="2" applyNumberFormat="1" applyFont="1" applyFill="1" applyAlignment="1">
      <alignment horizontal="right"/>
    </xf>
    <xf numFmtId="2" fontId="9" fillId="2" borderId="0" xfId="2" applyNumberFormat="1" applyFont="1" applyFill="1"/>
    <xf numFmtId="2" fontId="6" fillId="2" borderId="0" xfId="2" applyNumberFormat="1" applyFont="1" applyFill="1"/>
    <xf numFmtId="164" fontId="6" fillId="0" borderId="1" xfId="2" applyNumberFormat="1" applyFont="1" applyBorder="1" applyProtection="1">
      <protection locked="0"/>
    </xf>
    <xf numFmtId="164" fontId="6" fillId="5" borderId="0" xfId="2" applyNumberFormat="1" applyFont="1" applyFill="1"/>
    <xf numFmtId="164" fontId="6" fillId="5" borderId="0" xfId="2" applyNumberFormat="1" applyFont="1" applyFill="1" applyProtection="1">
      <protection locked="0"/>
    </xf>
    <xf numFmtId="49" fontId="6" fillId="5" borderId="0" xfId="2" applyNumberFormat="1" applyFont="1" applyFill="1" applyAlignment="1">
      <alignment wrapText="1"/>
    </xf>
    <xf numFmtId="2" fontId="6" fillId="5" borderId="0" xfId="2" applyNumberFormat="1" applyFont="1" applyFill="1" applyAlignment="1">
      <alignment wrapText="1"/>
    </xf>
    <xf numFmtId="164" fontId="6" fillId="0" borderId="1" xfId="2" applyNumberFormat="1" applyFont="1" applyBorder="1"/>
    <xf numFmtId="0" fontId="6" fillId="5" borderId="0" xfId="2" applyFont="1" applyFill="1" applyAlignment="1">
      <alignment wrapText="1"/>
    </xf>
    <xf numFmtId="2" fontId="8" fillId="2" borderId="0" xfId="2" applyNumberFormat="1" applyFont="1" applyFill="1"/>
    <xf numFmtId="164" fontId="8" fillId="2" borderId="1" xfId="2" applyNumberFormat="1" applyFont="1" applyFill="1" applyBorder="1"/>
    <xf numFmtId="164" fontId="8" fillId="5" borderId="0" xfId="2" applyNumberFormat="1" applyFont="1" applyFill="1"/>
    <xf numFmtId="49" fontId="6" fillId="5" borderId="0" xfId="2" applyNumberFormat="1" applyFont="1" applyFill="1"/>
    <xf numFmtId="164" fontId="6" fillId="2" borderId="0" xfId="2" applyNumberFormat="1" applyFont="1" applyFill="1"/>
    <xf numFmtId="164" fontId="6" fillId="5" borderId="0" xfId="2" applyNumberFormat="1" applyFont="1" applyFill="1" applyAlignment="1">
      <alignment wrapText="1"/>
    </xf>
    <xf numFmtId="0" fontId="8" fillId="5" borderId="0" xfId="2" applyFont="1" applyFill="1"/>
    <xf numFmtId="0" fontId="11" fillId="5" borderId="0" xfId="1" applyNumberFormat="1" applyFont="1" applyFill="1" applyBorder="1" applyAlignment="1" applyProtection="1"/>
    <xf numFmtId="164" fontId="6" fillId="2" borderId="1" xfId="2" applyNumberFormat="1" applyFont="1" applyFill="1" applyBorder="1"/>
    <xf numFmtId="2" fontId="8" fillId="5" borderId="0" xfId="2" applyNumberFormat="1" applyFont="1" applyFill="1"/>
    <xf numFmtId="164" fontId="6" fillId="0" borderId="0" xfId="2" applyNumberFormat="1" applyFont="1"/>
    <xf numFmtId="2" fontId="8" fillId="2" borderId="0" xfId="2" applyNumberFormat="1" applyFont="1" applyFill="1" applyAlignment="1">
      <alignment wrapText="1"/>
    </xf>
    <xf numFmtId="2" fontId="12" fillId="5" borderId="0" xfId="2" applyNumberFormat="1" applyFont="1" applyFill="1"/>
    <xf numFmtId="0" fontId="6" fillId="2" borderId="0" xfId="2" applyFont="1" applyFill="1"/>
    <xf numFmtId="165" fontId="6" fillId="5" borderId="0" xfId="2" applyNumberFormat="1" applyFont="1" applyFill="1"/>
    <xf numFmtId="0" fontId="1" fillId="0" borderId="0" xfId="2"/>
    <xf numFmtId="0" fontId="5" fillId="0" borderId="0" xfId="2" applyFont="1"/>
    <xf numFmtId="0" fontId="13" fillId="0" borderId="0" xfId="2" applyFont="1"/>
    <xf numFmtId="2" fontId="1" fillId="0" borderId="0" xfId="2" applyNumberFormat="1"/>
    <xf numFmtId="2" fontId="2" fillId="0" borderId="0" xfId="2" applyNumberFormat="1" applyFont="1" applyAlignment="1">
      <alignment horizontal="right"/>
    </xf>
    <xf numFmtId="2" fontId="5" fillId="6" borderId="2" xfId="2" applyNumberFormat="1" applyFont="1" applyFill="1" applyBorder="1"/>
    <xf numFmtId="2" fontId="1" fillId="6" borderId="3" xfId="2" applyNumberFormat="1" applyFill="1" applyBorder="1"/>
    <xf numFmtId="2" fontId="1" fillId="6" borderId="7" xfId="2" applyNumberFormat="1" applyFill="1" applyBorder="1"/>
    <xf numFmtId="2" fontId="1" fillId="6" borderId="1" xfId="2" applyNumberFormat="1" applyFill="1" applyBorder="1"/>
    <xf numFmtId="2" fontId="1" fillId="0" borderId="1" xfId="2" applyNumberFormat="1" applyBorder="1"/>
    <xf numFmtId="164" fontId="1" fillId="0" borderId="1" xfId="2" applyNumberFormat="1" applyBorder="1" applyProtection="1">
      <protection locked="0"/>
    </xf>
    <xf numFmtId="164" fontId="1" fillId="0" borderId="1" xfId="2" applyNumberFormat="1" applyBorder="1"/>
    <xf numFmtId="2" fontId="1" fillId="0" borderId="9" xfId="2" applyNumberFormat="1" applyBorder="1"/>
    <xf numFmtId="0" fontId="2" fillId="0" borderId="0" xfId="2" applyFont="1"/>
    <xf numFmtId="2" fontId="1" fillId="6" borderId="4" xfId="2" applyNumberFormat="1" applyFill="1" applyBorder="1"/>
    <xf numFmtId="9" fontId="1" fillId="7" borderId="1" xfId="3" applyFont="1" applyFill="1" applyBorder="1" applyAlignment="1" applyProtection="1">
      <protection locked="0"/>
    </xf>
    <xf numFmtId="164" fontId="1" fillId="6" borderId="7" xfId="2" applyNumberFormat="1" applyFill="1" applyBorder="1" applyProtection="1">
      <protection locked="0"/>
    </xf>
    <xf numFmtId="164" fontId="1" fillId="6" borderId="1" xfId="2" applyNumberFormat="1" applyFill="1" applyBorder="1" applyProtection="1">
      <protection locked="0"/>
    </xf>
    <xf numFmtId="49" fontId="1" fillId="0" borderId="6" xfId="2" applyNumberFormat="1" applyBorder="1" applyAlignment="1">
      <alignment wrapText="1"/>
    </xf>
    <xf numFmtId="164" fontId="1" fillId="0" borderId="6" xfId="2" applyNumberFormat="1" applyBorder="1"/>
    <xf numFmtId="2" fontId="1" fillId="0" borderId="1" xfId="2" applyNumberFormat="1" applyBorder="1" applyAlignment="1">
      <alignment wrapText="1"/>
    </xf>
    <xf numFmtId="0" fontId="5" fillId="0" borderId="0" xfId="2" applyFont="1" applyAlignment="1">
      <alignment vertical="center" textRotation="90" wrapText="1"/>
    </xf>
    <xf numFmtId="0" fontId="1" fillId="6" borderId="4" xfId="2" applyFill="1" applyBorder="1"/>
    <xf numFmtId="0" fontId="1" fillId="0" borderId="8" xfId="2" applyBorder="1" applyAlignment="1">
      <alignment wrapText="1"/>
    </xf>
    <xf numFmtId="0" fontId="1" fillId="0" borderId="1" xfId="2" applyBorder="1"/>
    <xf numFmtId="2" fontId="2" fillId="6" borderId="1" xfId="2" applyNumberFormat="1" applyFont="1" applyFill="1" applyBorder="1"/>
    <xf numFmtId="164" fontId="2" fillId="6" borderId="1" xfId="2" applyNumberFormat="1" applyFont="1" applyFill="1" applyBorder="1"/>
    <xf numFmtId="49" fontId="1" fillId="0" borderId="0" xfId="2" applyNumberFormat="1"/>
    <xf numFmtId="2" fontId="5" fillId="6" borderId="4" xfId="2" applyNumberFormat="1" applyFont="1" applyFill="1" applyBorder="1"/>
    <xf numFmtId="164" fontId="1" fillId="0" borderId="1" xfId="2" applyNumberFormat="1" applyBorder="1" applyAlignment="1">
      <alignment wrapText="1"/>
    </xf>
    <xf numFmtId="2" fontId="1" fillId="0" borderId="4" xfId="2" applyNumberFormat="1" applyBorder="1"/>
    <xf numFmtId="0" fontId="1" fillId="6" borderId="7" xfId="2" applyFill="1" applyBorder="1"/>
    <xf numFmtId="0" fontId="1" fillId="6" borderId="1" xfId="2" applyFill="1" applyBorder="1"/>
    <xf numFmtId="164" fontId="1" fillId="0" borderId="7" xfId="2" applyNumberFormat="1" applyBorder="1"/>
    <xf numFmtId="49" fontId="1" fillId="0" borderId="1" xfId="2" applyNumberFormat="1" applyBorder="1" applyAlignment="1">
      <alignment wrapText="1"/>
    </xf>
    <xf numFmtId="164" fontId="1" fillId="0" borderId="9" xfId="2" applyNumberFormat="1" applyBorder="1"/>
    <xf numFmtId="49" fontId="1" fillId="0" borderId="8" xfId="2" applyNumberFormat="1" applyBorder="1" applyAlignment="1">
      <alignment wrapText="1"/>
    </xf>
    <xf numFmtId="0" fontId="10" fillId="0" borderId="0" xfId="1" applyNumberFormat="1" applyFill="1" applyBorder="1" applyAlignment="1" applyProtection="1"/>
    <xf numFmtId="49" fontId="1" fillId="0" borderId="9" xfId="2" applyNumberFormat="1" applyBorder="1" applyAlignment="1">
      <alignment wrapText="1"/>
    </xf>
    <xf numFmtId="49" fontId="1" fillId="6" borderId="4" xfId="2" applyNumberFormat="1" applyFill="1" applyBorder="1" applyAlignment="1">
      <alignment wrapText="1"/>
    </xf>
    <xf numFmtId="49" fontId="1" fillId="0" borderId="6" xfId="2" applyNumberFormat="1" applyBorder="1"/>
    <xf numFmtId="49" fontId="1" fillId="0" borderId="1" xfId="2" applyNumberFormat="1" applyBorder="1"/>
    <xf numFmtId="0" fontId="1" fillId="0" borderId="9" xfId="2" applyBorder="1" applyAlignment="1">
      <alignment wrapText="1"/>
    </xf>
    <xf numFmtId="0" fontId="1" fillId="0" borderId="2" xfId="2" applyBorder="1" applyAlignment="1">
      <alignment wrapText="1"/>
    </xf>
    <xf numFmtId="49" fontId="1" fillId="0" borderId="5" xfId="2" applyNumberFormat="1" applyBorder="1" applyAlignment="1">
      <alignment wrapText="1"/>
    </xf>
    <xf numFmtId="0" fontId="1" fillId="0" borderId="6" xfId="2" applyBorder="1" applyAlignment="1">
      <alignment wrapText="1"/>
    </xf>
    <xf numFmtId="0" fontId="1" fillId="0" borderId="9" xfId="2" applyBorder="1"/>
    <xf numFmtId="9" fontId="1" fillId="0" borderId="0" xfId="3" applyFont="1" applyFill="1" applyBorder="1" applyAlignment="1" applyProtection="1"/>
    <xf numFmtId="164" fontId="1" fillId="6" borderId="1" xfId="2" applyNumberFormat="1" applyFill="1" applyBorder="1"/>
    <xf numFmtId="9" fontId="1" fillId="7" borderId="0" xfId="3" applyFont="1" applyFill="1" applyBorder="1" applyAlignment="1" applyProtection="1"/>
    <xf numFmtId="2" fontId="2" fillId="0" borderId="0" xfId="2" applyNumberFormat="1" applyFont="1"/>
    <xf numFmtId="164" fontId="1" fillId="0" borderId="0" xfId="2" applyNumberFormat="1"/>
    <xf numFmtId="2" fontId="2" fillId="6" borderId="1" xfId="2" applyNumberFormat="1" applyFont="1" applyFill="1" applyBorder="1" applyAlignment="1">
      <alignment wrapText="1"/>
    </xf>
    <xf numFmtId="2" fontId="4" fillId="0" borderId="0" xfId="2" applyNumberFormat="1" applyFont="1"/>
    <xf numFmtId="2" fontId="5" fillId="6" borderId="1" xfId="2" applyNumberFormat="1" applyFont="1" applyFill="1" applyBorder="1"/>
    <xf numFmtId="0" fontId="1" fillId="0" borderId="1" xfId="2" applyBorder="1" applyAlignment="1">
      <alignment wrapText="1"/>
    </xf>
    <xf numFmtId="164" fontId="1" fillId="6" borderId="7" xfId="2" applyNumberFormat="1" applyFill="1" applyBorder="1"/>
    <xf numFmtId="2" fontId="1" fillId="0" borderId="6" xfId="2" applyNumberFormat="1" applyBorder="1"/>
    <xf numFmtId="2" fontId="1" fillId="0" borderId="9" xfId="2" applyNumberFormat="1" applyBorder="1" applyAlignment="1">
      <alignment wrapText="1"/>
    </xf>
    <xf numFmtId="2" fontId="1" fillId="0" borderId="5" xfId="2" applyNumberFormat="1" applyBorder="1" applyAlignment="1">
      <alignment wrapText="1"/>
    </xf>
    <xf numFmtId="0" fontId="2" fillId="6" borderId="6" xfId="2" applyFont="1" applyFill="1" applyBorder="1"/>
    <xf numFmtId="164" fontId="1" fillId="6" borderId="6" xfId="2" applyNumberFormat="1" applyFill="1" applyBorder="1"/>
    <xf numFmtId="2" fontId="5" fillId="0" borderId="0" xfId="2" applyNumberFormat="1" applyFont="1"/>
    <xf numFmtId="165" fontId="1" fillId="0" borderId="0" xfId="2" applyNumberFormat="1"/>
    <xf numFmtId="0" fontId="3" fillId="4" borderId="9"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0" fontId="1" fillId="4" borderId="1" xfId="0" applyFont="1" applyFill="1" applyBorder="1" applyAlignment="1">
      <alignment horizontal="center" vertical="center" textRotation="90"/>
    </xf>
    <xf numFmtId="0" fontId="2" fillId="4" borderId="1" xfId="0" applyFont="1" applyFill="1" applyBorder="1" applyAlignment="1">
      <alignment wrapText="1"/>
    </xf>
    <xf numFmtId="0" fontId="2" fillId="4" borderId="1" xfId="0" applyFont="1" applyFill="1" applyBorder="1"/>
    <xf numFmtId="0" fontId="5" fillId="4" borderId="9" xfId="0" applyFont="1" applyFill="1" applyBorder="1" applyAlignment="1">
      <alignment horizontal="center" vertical="center" textRotation="90"/>
    </xf>
    <xf numFmtId="0" fontId="5" fillId="4" borderId="10" xfId="0" applyFont="1" applyFill="1" applyBorder="1" applyAlignment="1">
      <alignment horizontal="center" vertical="center" textRotation="90"/>
    </xf>
    <xf numFmtId="0" fontId="3" fillId="4" borderId="1" xfId="0" applyFont="1" applyFill="1" applyBorder="1" applyAlignment="1">
      <alignment horizontal="center" vertical="center" textRotation="90" wrapText="1"/>
    </xf>
    <xf numFmtId="0" fontId="3" fillId="4" borderId="1" xfId="0" applyFont="1" applyFill="1" applyBorder="1" applyAlignment="1">
      <alignment vertical="center" textRotation="90" wrapText="1"/>
    </xf>
    <xf numFmtId="0" fontId="8" fillId="2" borderId="0" xfId="0" applyFont="1" applyFill="1" applyAlignment="1">
      <alignment horizontal="left"/>
    </xf>
    <xf numFmtId="0" fontId="7" fillId="2" borderId="0" xfId="0" applyFont="1" applyFill="1" applyAlignment="1">
      <alignment horizontal="left"/>
    </xf>
    <xf numFmtId="0" fontId="5" fillId="6" borderId="1" xfId="2" applyFont="1" applyFill="1" applyBorder="1" applyAlignment="1">
      <alignment horizontal="center" vertical="center" textRotation="90"/>
    </xf>
    <xf numFmtId="0" fontId="5" fillId="6" borderId="1" xfId="2" applyFont="1" applyFill="1" applyBorder="1" applyAlignment="1">
      <alignment horizontal="center" vertical="center" textRotation="90" wrapText="1"/>
    </xf>
    <xf numFmtId="0" fontId="5" fillId="6" borderId="1" xfId="2" applyFont="1" applyFill="1" applyBorder="1" applyAlignment="1">
      <alignment horizontal="center" textRotation="90" wrapText="1"/>
    </xf>
  </cellXfs>
  <cellStyles count="4">
    <cellStyle name="Link" xfId="1" builtinId="8"/>
    <cellStyle name="Normal" xfId="0" builtinId="0"/>
    <cellStyle name="Normal 2" xfId="2" xr:uid="{00000000-0005-0000-0000-000002000000}"/>
    <cellStyle name="Pro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70000"/>
      <rgbColor rgb="00008000"/>
      <rgbColor rgb="00000080"/>
      <rgbColor rgb="00808000"/>
      <rgbColor rgb="00800080"/>
      <rgbColor rgb="0000505F"/>
      <rgbColor rgb="00C0C0C0"/>
      <rgbColor rgb="00728D96"/>
      <rgbColor rgb="009999FF"/>
      <rgbColor rgb="00993366"/>
      <rgbColor rgb="00FFFFCC"/>
      <rgbColor rgb="00CCFFFF"/>
      <rgbColor rgb="00660066"/>
      <rgbColor rgb="00E2872C"/>
      <rgbColor rgb="000066CC"/>
      <rgbColor rgb="00CCCCFF"/>
      <rgbColor rgb="00000080"/>
      <rgbColor rgb="00FF00FF"/>
      <rgbColor rgb="00FFFF00"/>
      <rgbColor rgb="0000FFFF"/>
      <rgbColor rgb="00800080"/>
      <rgbColor rgb="00990000"/>
      <rgbColor rgb="00008080"/>
      <rgbColor rgb="000000FF"/>
      <rgbColor rgb="0000CCFF"/>
      <rgbColor rgb="00CCFFFF"/>
      <rgbColor rgb="00CCFFCC"/>
      <rgbColor rgb="00FFFF99"/>
      <rgbColor rgb="0089BA96"/>
      <rgbColor rgb="00FF99CC"/>
      <rgbColor rgb="00B78484"/>
      <rgbColor rgb="00FFB78A"/>
      <rgbColor rgb="003366FF"/>
      <rgbColor rgb="0033CCCC"/>
      <rgbColor rgb="0099CC00"/>
      <rgbColor rgb="00FFCC00"/>
      <rgbColor rgb="00FF9933"/>
      <rgbColor rgb="00FF6600"/>
      <rgbColor rgb="00666699"/>
      <rgbColor rgb="00969696"/>
      <rgbColor rgb="00004653"/>
      <rgbColor rgb="00339966"/>
      <rgbColor rgb="00003300"/>
      <rgbColor rgb="00333300"/>
      <rgbColor rgb="00993300"/>
      <rgbColor rgb="00993366"/>
      <rgbColor rgb="00333399"/>
      <rgbColor rgb="0019532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2</xdr:col>
      <xdr:colOff>144780</xdr:colOff>
      <xdr:row>0</xdr:row>
      <xdr:rowOff>91440</xdr:rowOff>
    </xdr:from>
    <xdr:to>
      <xdr:col>9</xdr:col>
      <xdr:colOff>415312</xdr:colOff>
      <xdr:row>5</xdr:row>
      <xdr:rowOff>0</xdr:rowOff>
    </xdr:to>
    <xdr:sp macro="" textlink="" fLocksText="0">
      <xdr:nvSpPr>
        <xdr:cNvPr id="1025" name="Comment 1" hidden="1">
          <a:extLst>
            <a:ext uri="{FF2B5EF4-FFF2-40B4-BE49-F238E27FC236}">
              <a16:creationId xmlns:a16="http://schemas.microsoft.com/office/drawing/2014/main" id="{7301B7D8-D815-4691-9713-FBBC54E08246}"/>
            </a:ext>
          </a:extLst>
        </xdr:cNvPr>
        <xdr:cNvSpPr txBox="1">
          <a:spLocks noChangeArrowheads="1"/>
        </xdr:cNvSpPr>
      </xdr:nvSpPr>
      <xdr:spPr bwMode="auto">
        <a:xfrm>
          <a:off x="5288280" y="91440"/>
          <a:ext cx="5097780" cy="8229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Vær opmærksom på at de forskellige indkomster er efter, at skat og fradrag modregnet. Hvis du benytter oplysningerne fra din lønseddel, skal du være opmærksom på, at din trækprocent er bestemt af de oplysninger, skat har om dine indkomstforhold og fradragsberettigede udgifter. Din indkomst efter skat på din lønseddel kan derfor både være for høj eller for lav. Dette kan f.eks. være tilfældet, hvis din årsopgørelse ikke stemmer overens med din faktiske indkomst, eller hvis du er berettiget til et skattefradrag pga. kørsel til og fra arbejde, fagforeningskontingent o. lign.</a:t>
          </a:r>
        </a:p>
      </xdr:txBody>
    </xdr:sp>
    <xdr:clientData/>
  </xdr:twoCellAnchor>
  <xdr:twoCellAnchor editAs="absolute">
    <xdr:from>
      <xdr:col>2</xdr:col>
      <xdr:colOff>144780</xdr:colOff>
      <xdr:row>1</xdr:row>
      <xdr:rowOff>108585</xdr:rowOff>
    </xdr:from>
    <xdr:to>
      <xdr:col>9</xdr:col>
      <xdr:colOff>182880</xdr:colOff>
      <xdr:row>4</xdr:row>
      <xdr:rowOff>161925</xdr:rowOff>
    </xdr:to>
    <xdr:sp macro="" textlink="" fLocksText="0">
      <xdr:nvSpPr>
        <xdr:cNvPr id="1026" name="Comment 2" hidden="1">
          <a:extLst>
            <a:ext uri="{FF2B5EF4-FFF2-40B4-BE49-F238E27FC236}">
              <a16:creationId xmlns:a16="http://schemas.microsoft.com/office/drawing/2014/main" id="{BCA14772-48F4-474E-83CC-4843E4C1F3BB}"/>
            </a:ext>
          </a:extLst>
        </xdr:cNvPr>
        <xdr:cNvSpPr txBox="1">
          <a:spLocks noChangeArrowheads="1"/>
        </xdr:cNvSpPr>
      </xdr:nvSpPr>
      <xdr:spPr bwMode="auto">
        <a:xfrm>
          <a:off x="5288280" y="281940"/>
          <a:ext cx="4846320" cy="6019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Hvis du har mere end én lønindtægt, kan du vælge at skrive din samlede indtægt efter skat ind eller vælge at få Excel til at lægge dem sammen ved f.eks. at skrive: =10.000+5.000</a:t>
          </a:r>
        </a:p>
        <a:p>
          <a:pPr algn="l" rtl="0">
            <a:defRPr sz="1000"/>
          </a:pPr>
          <a:r>
            <a:rPr lang="da-DK" sz="1100" b="0" i="0" u="none" strike="noStrike" baseline="0">
              <a:solidFill>
                <a:srgbClr val="000000"/>
              </a:solidFill>
              <a:latin typeface="Calibri"/>
              <a:cs typeface="Calibri"/>
            </a:rPr>
            <a:t>Hvis du har flere lønindkomster, tilføjer du ekstra lønindkomster ved at skrive: +din tredje lønindkomst (eksempelvis +3000) i ligningen.</a:t>
          </a:r>
        </a:p>
      </xdr:txBody>
    </xdr:sp>
    <xdr:clientData/>
  </xdr:twoCellAnchor>
  <xdr:twoCellAnchor editAs="absolute">
    <xdr:from>
      <xdr:col>2</xdr:col>
      <xdr:colOff>144780</xdr:colOff>
      <xdr:row>5</xdr:row>
      <xdr:rowOff>1905</xdr:rowOff>
    </xdr:from>
    <xdr:to>
      <xdr:col>5</xdr:col>
      <xdr:colOff>68580</xdr:colOff>
      <xdr:row>13</xdr:row>
      <xdr:rowOff>38112</xdr:rowOff>
    </xdr:to>
    <xdr:sp macro="" textlink="" fLocksText="0">
      <xdr:nvSpPr>
        <xdr:cNvPr id="1027" name="Comment 3" hidden="1">
          <a:extLst>
            <a:ext uri="{FF2B5EF4-FFF2-40B4-BE49-F238E27FC236}">
              <a16:creationId xmlns:a16="http://schemas.microsoft.com/office/drawing/2014/main" id="{17754905-E72F-47D5-98F9-0F7F8E75931F}"/>
            </a:ext>
          </a:extLst>
        </xdr:cNvPr>
        <xdr:cNvSpPr txBox="1">
          <a:spLocks noChangeArrowheads="1"/>
        </xdr:cNvSpPr>
      </xdr:nvSpPr>
      <xdr:spPr bwMode="auto">
        <a:xfrm>
          <a:off x="5288280" y="914400"/>
          <a:ext cx="2141220" cy="15087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Læs mere om dagpengesatser på https://www.borger.dk/Emner/arbejde-dagpenge-orlov/dagpenge-og-kontanthjaelp/Sider/arbejdsloeshedspenge.aspx</a:t>
          </a:r>
        </a:p>
      </xdr:txBody>
    </xdr:sp>
    <xdr:clientData/>
  </xdr:twoCellAnchor>
  <xdr:twoCellAnchor editAs="absolute">
    <xdr:from>
      <xdr:col>2</xdr:col>
      <xdr:colOff>144780</xdr:colOff>
      <xdr:row>15</xdr:row>
      <xdr:rowOff>53340</xdr:rowOff>
    </xdr:from>
    <xdr:to>
      <xdr:col>5</xdr:col>
      <xdr:colOff>22860</xdr:colOff>
      <xdr:row>21</xdr:row>
      <xdr:rowOff>121920</xdr:rowOff>
    </xdr:to>
    <xdr:sp macro="" textlink="" fLocksText="0">
      <xdr:nvSpPr>
        <xdr:cNvPr id="1028" name="Comment 4" hidden="1">
          <a:extLst>
            <a:ext uri="{FF2B5EF4-FFF2-40B4-BE49-F238E27FC236}">
              <a16:creationId xmlns:a16="http://schemas.microsoft.com/office/drawing/2014/main" id="{69A072CA-7CA4-4786-B885-D62B9A0115B0}"/>
            </a:ext>
          </a:extLst>
        </xdr:cNvPr>
        <xdr:cNvSpPr txBox="1">
          <a:spLocks noChangeArrowheads="1"/>
        </xdr:cNvSpPr>
      </xdr:nvSpPr>
      <xdr:spPr bwMode="auto">
        <a:xfrm>
          <a:off x="5288280" y="2811780"/>
          <a:ext cx="2095500" cy="1165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Se mere på http://www.borger.dk/forside/bolig-og-flytning/boligstoette  </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31</xdr:row>
      <xdr:rowOff>83820</xdr:rowOff>
    </xdr:from>
    <xdr:to>
      <xdr:col>5</xdr:col>
      <xdr:colOff>30480</xdr:colOff>
      <xdr:row>35</xdr:row>
      <xdr:rowOff>108656</xdr:rowOff>
    </xdr:to>
    <xdr:sp macro="" textlink="" fLocksText="0">
      <xdr:nvSpPr>
        <xdr:cNvPr id="1029" name="Comment 5" hidden="1">
          <a:extLst>
            <a:ext uri="{FF2B5EF4-FFF2-40B4-BE49-F238E27FC236}">
              <a16:creationId xmlns:a16="http://schemas.microsoft.com/office/drawing/2014/main" id="{93601BE3-E08C-4BA4-A9D2-3B32F8A8F296}"/>
            </a:ext>
          </a:extLst>
        </xdr:cNvPr>
        <xdr:cNvSpPr txBox="1">
          <a:spLocks noChangeArrowheads="1"/>
        </xdr:cNvSpPr>
      </xdr:nvSpPr>
      <xdr:spPr bwMode="auto">
        <a:xfrm>
          <a:off x="5288280" y="5768340"/>
          <a:ext cx="2103120" cy="7467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4.000-6.000 kr. for lejebolig</a:t>
          </a:r>
        </a:p>
        <a:p>
          <a:pPr algn="l" rtl="0">
            <a:defRPr sz="1000"/>
          </a:pPr>
          <a:r>
            <a:rPr lang="da-DK" sz="1100" b="0" i="0" u="none" strike="noStrike" baseline="0">
              <a:solidFill>
                <a:srgbClr val="000000"/>
              </a:solidFill>
              <a:latin typeface="Calibri"/>
              <a:cs typeface="Calibri"/>
            </a:rPr>
            <a:t>8.000 kr. for ejerlejlighed</a:t>
          </a:r>
        </a:p>
        <a:p>
          <a:pPr algn="l" rtl="0">
            <a:defRPr sz="1000"/>
          </a:pPr>
          <a:r>
            <a:rPr lang="da-DK" sz="1100" b="0" i="0" u="none" strike="noStrike" baseline="0">
              <a:solidFill>
                <a:srgbClr val="000000"/>
              </a:solidFill>
              <a:latin typeface="Calibri"/>
              <a:cs typeface="Calibri"/>
            </a:rPr>
            <a:t>15.000 kr. for hus</a:t>
          </a:r>
        </a:p>
      </xdr:txBody>
    </xdr:sp>
    <xdr:clientData/>
  </xdr:twoCellAnchor>
  <xdr:twoCellAnchor editAs="absolute">
    <xdr:from>
      <xdr:col>2</xdr:col>
      <xdr:colOff>144780</xdr:colOff>
      <xdr:row>33</xdr:row>
      <xdr:rowOff>169545</xdr:rowOff>
    </xdr:from>
    <xdr:to>
      <xdr:col>3</xdr:col>
      <xdr:colOff>476279</xdr:colOff>
      <xdr:row>37</xdr:row>
      <xdr:rowOff>76173</xdr:rowOff>
    </xdr:to>
    <xdr:sp macro="" textlink="" fLocksText="0">
      <xdr:nvSpPr>
        <xdr:cNvPr id="1030" name="Comment 6" hidden="1">
          <a:extLst>
            <a:ext uri="{FF2B5EF4-FFF2-40B4-BE49-F238E27FC236}">
              <a16:creationId xmlns:a16="http://schemas.microsoft.com/office/drawing/2014/main" id="{0A5550FD-FAC5-4F31-A10D-8BEAC9FA6B95}"/>
            </a:ext>
          </a:extLst>
        </xdr:cNvPr>
        <xdr:cNvSpPr txBox="1">
          <a:spLocks noChangeArrowheads="1"/>
        </xdr:cNvSpPr>
      </xdr:nvSpPr>
      <xdr:spPr bwMode="auto">
        <a:xfrm>
          <a:off x="5288280" y="6210300"/>
          <a:ext cx="1272540" cy="6477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6.000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34</xdr:row>
      <xdr:rowOff>169545</xdr:rowOff>
    </xdr:from>
    <xdr:to>
      <xdr:col>5</xdr:col>
      <xdr:colOff>447682</xdr:colOff>
      <xdr:row>40</xdr:row>
      <xdr:rowOff>121920</xdr:rowOff>
    </xdr:to>
    <xdr:sp macro="" textlink="" fLocksText="0">
      <xdr:nvSpPr>
        <xdr:cNvPr id="1031" name="Comment 7" hidden="1">
          <a:extLst>
            <a:ext uri="{FF2B5EF4-FFF2-40B4-BE49-F238E27FC236}">
              <a16:creationId xmlns:a16="http://schemas.microsoft.com/office/drawing/2014/main" id="{79C8F4D9-9A3E-4E8F-893D-FBC87296B4E5}"/>
            </a:ext>
          </a:extLst>
        </xdr:cNvPr>
        <xdr:cNvSpPr txBox="1">
          <a:spLocks noChangeArrowheads="1"/>
        </xdr:cNvSpPr>
      </xdr:nvSpPr>
      <xdr:spPr bwMode="auto">
        <a:xfrm>
          <a:off x="5288280" y="6393180"/>
          <a:ext cx="2529840" cy="10591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Ejerlejlighed: Der betales bidrag til ejerforening. Typisk 1.000 kr. om måneden, men varierer i forhold til lejlighedens størrelse. Dækker eventuelle lån og udgifter til drift og vedligeholdelse af ejendommen.</a:t>
          </a:r>
        </a:p>
        <a:p>
          <a:pPr algn="l" rtl="0">
            <a:defRPr sz="1000"/>
          </a:pPr>
          <a:r>
            <a:rPr lang="da-DK" sz="1100" b="0" i="0" u="none" strike="noStrike" baseline="0">
              <a:solidFill>
                <a:srgbClr val="000000"/>
              </a:solidFill>
              <a:latin typeface="Calibri"/>
              <a:cs typeface="Calibri"/>
            </a:rPr>
            <a:t>Eget hus: De fleste er medlem af en grundejerforening, men udgiften er typisk lille, fx 500 kr. om året. Kan være højere hvis man har fællesantenne.</a:t>
          </a:r>
        </a:p>
        <a:p>
          <a:pPr algn="l" rtl="0">
            <a:defRPr sz="1000"/>
          </a:pPr>
          <a:r>
            <a:rPr lang="da-DK" sz="1100" b="0" i="0" u="none" strike="noStrike" baseline="0">
              <a:solidFill>
                <a:srgbClr val="000000"/>
              </a:solidFill>
              <a:latin typeface="Calibri"/>
              <a:cs typeface="Calibri"/>
            </a:rPr>
            <a:t>Andelsbolig: Intet bidrag her. Alle udgifter er med i boligafgiften.</a:t>
          </a:r>
        </a:p>
      </xdr:txBody>
    </xdr:sp>
    <xdr:clientData/>
  </xdr:twoCellAnchor>
  <xdr:twoCellAnchor editAs="absolute">
    <xdr:from>
      <xdr:col>2</xdr:col>
      <xdr:colOff>144780</xdr:colOff>
      <xdr:row>35</xdr:row>
      <xdr:rowOff>169545</xdr:rowOff>
    </xdr:from>
    <xdr:to>
      <xdr:col>5</xdr:col>
      <xdr:colOff>478155</xdr:colOff>
      <xdr:row>38</xdr:row>
      <xdr:rowOff>32385</xdr:rowOff>
    </xdr:to>
    <xdr:sp macro="" textlink="" fLocksText="0">
      <xdr:nvSpPr>
        <xdr:cNvPr id="1032" name="Comment 8" hidden="1">
          <a:extLst>
            <a:ext uri="{FF2B5EF4-FFF2-40B4-BE49-F238E27FC236}">
              <a16:creationId xmlns:a16="http://schemas.microsoft.com/office/drawing/2014/main" id="{F8A205AE-5547-4277-BDEE-993678EE5384}"/>
            </a:ext>
          </a:extLst>
        </xdr:cNvPr>
        <xdr:cNvSpPr txBox="1">
          <a:spLocks noChangeArrowheads="1"/>
        </xdr:cNvSpPr>
      </xdr:nvSpPr>
      <xdr:spPr bwMode="auto">
        <a:xfrm>
          <a:off x="5288280" y="6576060"/>
          <a:ext cx="2560320" cy="4114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Grundskyld:</a:t>
          </a:r>
        </a:p>
        <a:p>
          <a:pPr algn="l" rtl="0">
            <a:defRPr sz="1000"/>
          </a:pPr>
          <a:r>
            <a:rPr lang="da-DK" sz="1100" b="0" i="0" u="none" strike="noStrike" baseline="0">
              <a:solidFill>
                <a:srgbClr val="000000"/>
              </a:solidFill>
              <a:latin typeface="Calibri"/>
              <a:cs typeface="Calibri"/>
            </a:rPr>
            <a:t>Ejerlejlighed: ca. 4.500 kr. </a:t>
          </a:r>
        </a:p>
        <a:p>
          <a:pPr algn="l" rtl="0">
            <a:defRPr sz="1000"/>
          </a:pPr>
          <a:r>
            <a:rPr lang="da-DK" sz="1100" b="0" i="0" u="none" strike="noStrike" baseline="0">
              <a:solidFill>
                <a:srgbClr val="000000"/>
              </a:solidFill>
              <a:latin typeface="Calibri"/>
              <a:cs typeface="Calibri"/>
            </a:rPr>
            <a:t>Eget hus: ca. 6.500 kr. </a:t>
          </a:r>
        </a:p>
        <a:p>
          <a:pPr algn="l" rtl="0">
            <a:defRPr sz="1000"/>
          </a:pPr>
          <a:r>
            <a:rPr lang="da-DK" sz="1100" b="0" i="0" u="none" strike="noStrike" baseline="0">
              <a:solidFill>
                <a:srgbClr val="000000"/>
              </a:solidFill>
              <a:latin typeface="Calibri"/>
              <a:cs typeface="Calibri"/>
            </a:rPr>
            <a:t>Andelsbolig: Indeholdt i boligafgift.</a:t>
          </a:r>
        </a:p>
        <a:p>
          <a:pPr algn="l" rtl="0">
            <a:defRPr sz="1000"/>
          </a:pPr>
          <a:r>
            <a:rPr lang="da-DK" sz="1100" b="0" i="0" u="none" strike="noStrike" baseline="0">
              <a:solidFill>
                <a:srgbClr val="000000"/>
              </a:solidFill>
              <a:latin typeface="Calibri"/>
              <a:cs typeface="Calibri"/>
            </a:rPr>
            <a:t>Huse betaler tillige "grønne afgifter": ca. 7.500 kr. </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Læs mere om de forskellige skatter og afgifter:</a:t>
          </a:r>
        </a:p>
        <a:p>
          <a:pPr algn="l" rtl="0">
            <a:defRPr sz="1000"/>
          </a:pPr>
          <a:r>
            <a:rPr lang="da-DK" sz="1100" b="0" i="0" u="none" strike="noStrike" baseline="0">
              <a:solidFill>
                <a:srgbClr val="000000"/>
              </a:solidFill>
              <a:latin typeface="Calibri"/>
              <a:cs typeface="Calibri"/>
            </a:rPr>
            <a:t>http://www.bolius.dk/alt-om/boliglaan-og-oekonomi/artikel/beskatning-af-ejerboliger-ejendomsvaerdiskat-og-grundskyld/</a:t>
          </a:r>
        </a:p>
      </xdr:txBody>
    </xdr:sp>
    <xdr:clientData/>
  </xdr:twoCellAnchor>
  <xdr:twoCellAnchor editAs="absolute">
    <xdr:from>
      <xdr:col>2</xdr:col>
      <xdr:colOff>144780</xdr:colOff>
      <xdr:row>45</xdr:row>
      <xdr:rowOff>99060</xdr:rowOff>
    </xdr:from>
    <xdr:to>
      <xdr:col>5</xdr:col>
      <xdr:colOff>30480</xdr:colOff>
      <xdr:row>55</xdr:row>
      <xdr:rowOff>184785</xdr:rowOff>
    </xdr:to>
    <xdr:sp macro="" textlink="" fLocksText="0">
      <xdr:nvSpPr>
        <xdr:cNvPr id="1033" name="Comment 9" hidden="1">
          <a:extLst>
            <a:ext uri="{FF2B5EF4-FFF2-40B4-BE49-F238E27FC236}">
              <a16:creationId xmlns:a16="http://schemas.microsoft.com/office/drawing/2014/main" id="{484ABED3-0C82-479F-A627-FA243DE52F7F}"/>
            </a:ext>
          </a:extLst>
        </xdr:cNvPr>
        <xdr:cNvSpPr txBox="1">
          <a:spLocks noChangeArrowheads="1"/>
        </xdr:cNvSpPr>
      </xdr:nvSpPr>
      <xdr:spPr bwMode="auto">
        <a:xfrm>
          <a:off x="5288280" y="8351520"/>
          <a:ext cx="2103120" cy="1912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Man betaler enten vægtafgift (ældre biler): typisk 2.840 kr. men afhængig af vægt. Se også her http://www.fdm.dk/public/biler/okonomi/afgift/vagtafgift.htm?wbc_purpose=Basic&amp;WBCMODE=PresentationUnpublished%25252cPresentationUnpublis</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Eller man betaler grøn afgift (nye biler): 2.750 kr. men afhængig af hvor langt bilen kører på literen. Se også her: http://www.fdm.dk/public/biler/okonomi/afgift/</a:t>
          </a:r>
        </a:p>
      </xdr:txBody>
    </xdr:sp>
    <xdr:clientData/>
  </xdr:twoCellAnchor>
  <xdr:twoCellAnchor editAs="absolute">
    <xdr:from>
      <xdr:col>2</xdr:col>
      <xdr:colOff>144780</xdr:colOff>
      <xdr:row>53</xdr:row>
      <xdr:rowOff>184785</xdr:rowOff>
    </xdr:from>
    <xdr:to>
      <xdr:col>3</xdr:col>
      <xdr:colOff>476279</xdr:colOff>
      <xdr:row>55</xdr:row>
      <xdr:rowOff>76327</xdr:rowOff>
    </xdr:to>
    <xdr:sp macro="" textlink="" fLocksText="0">
      <xdr:nvSpPr>
        <xdr:cNvPr id="1034" name="Comment 10" hidden="1">
          <a:extLst>
            <a:ext uri="{FF2B5EF4-FFF2-40B4-BE49-F238E27FC236}">
              <a16:creationId xmlns:a16="http://schemas.microsoft.com/office/drawing/2014/main" id="{3E3AFD78-BE74-45B0-828A-002CB1BD9EFF}"/>
            </a:ext>
          </a:extLst>
        </xdr:cNvPr>
        <xdr:cNvSpPr txBox="1">
          <a:spLocks noChangeArrowheads="1"/>
        </xdr:cNvSpPr>
      </xdr:nvSpPr>
      <xdr:spPr bwMode="auto">
        <a:xfrm>
          <a:off x="5288280" y="9898380"/>
          <a:ext cx="1272540" cy="2667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2.300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59</xdr:row>
      <xdr:rowOff>129540</xdr:rowOff>
    </xdr:from>
    <xdr:to>
      <xdr:col>5</xdr:col>
      <xdr:colOff>0</xdr:colOff>
      <xdr:row>59</xdr:row>
      <xdr:rowOff>170180</xdr:rowOff>
    </xdr:to>
    <xdr:sp macro="" textlink="" fLocksText="0">
      <xdr:nvSpPr>
        <xdr:cNvPr id="1035" name="Comment 11" hidden="1">
          <a:extLst>
            <a:ext uri="{FF2B5EF4-FFF2-40B4-BE49-F238E27FC236}">
              <a16:creationId xmlns:a16="http://schemas.microsoft.com/office/drawing/2014/main" id="{76EA5332-AC51-453F-A6E6-60AFED8A5C05}"/>
            </a:ext>
          </a:extLst>
        </xdr:cNvPr>
        <xdr:cNvSpPr txBox="1">
          <a:spLocks noChangeArrowheads="1"/>
        </xdr:cNvSpPr>
      </xdr:nvSpPr>
      <xdr:spPr bwMode="auto">
        <a:xfrm>
          <a:off x="5288280" y="10949940"/>
          <a:ext cx="2072640" cy="304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A-kasse: 4.300 kr.</a:t>
          </a:r>
        </a:p>
        <a:p>
          <a:pPr algn="l" rtl="0">
            <a:defRPr sz="1000"/>
          </a:pPr>
          <a:r>
            <a:rPr lang="da-DK" sz="1100" b="0" i="0" u="none" strike="noStrike" baseline="0">
              <a:solidFill>
                <a:srgbClr val="000000"/>
              </a:solidFill>
              <a:latin typeface="Calibri"/>
              <a:cs typeface="Calibri"/>
            </a:rPr>
            <a:t>Fagforening: 4.000 kr.</a:t>
          </a:r>
        </a:p>
        <a:p>
          <a:pPr algn="l" rtl="0">
            <a:defRPr sz="1000"/>
          </a:pPr>
          <a:endParaRPr lang="da-DK" sz="1100" b="0" i="0" u="none" strike="noStrike" baseline="0">
            <a:solidFill>
              <a:srgbClr val="000000"/>
            </a:solidFill>
            <a:latin typeface="Calibri"/>
            <a:cs typeface="Calibri"/>
          </a:endParaRP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64</xdr:row>
      <xdr:rowOff>129540</xdr:rowOff>
    </xdr:from>
    <xdr:to>
      <xdr:col>5</xdr:col>
      <xdr:colOff>22860</xdr:colOff>
      <xdr:row>67</xdr:row>
      <xdr:rowOff>30480</xdr:rowOff>
    </xdr:to>
    <xdr:sp macro="" textlink="" fLocksText="0">
      <xdr:nvSpPr>
        <xdr:cNvPr id="1036" name="Comment 12" hidden="1">
          <a:extLst>
            <a:ext uri="{FF2B5EF4-FFF2-40B4-BE49-F238E27FC236}">
              <a16:creationId xmlns:a16="http://schemas.microsoft.com/office/drawing/2014/main" id="{B4E978A6-BCD3-414B-8F61-EA093A7B64EA}"/>
            </a:ext>
          </a:extLst>
        </xdr:cNvPr>
        <xdr:cNvSpPr txBox="1">
          <a:spLocks noChangeArrowheads="1"/>
        </xdr:cNvSpPr>
      </xdr:nvSpPr>
      <xdr:spPr bwMode="auto">
        <a:xfrm>
          <a:off x="5288280" y="11864340"/>
          <a:ext cx="2095500" cy="4495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Meget varierende priser som især er afhængige af alder, tidligere skader og erfaring: 5.000-15.000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66</xdr:row>
      <xdr:rowOff>129540</xdr:rowOff>
    </xdr:from>
    <xdr:to>
      <xdr:col>3</xdr:col>
      <xdr:colOff>476279</xdr:colOff>
      <xdr:row>66</xdr:row>
      <xdr:rowOff>137160</xdr:rowOff>
    </xdr:to>
    <xdr:sp macro="" textlink="" fLocksText="0">
      <xdr:nvSpPr>
        <xdr:cNvPr id="1037" name="Comment 13" hidden="1">
          <a:extLst>
            <a:ext uri="{FF2B5EF4-FFF2-40B4-BE49-F238E27FC236}">
              <a16:creationId xmlns:a16="http://schemas.microsoft.com/office/drawing/2014/main" id="{7B93B438-69FD-41FB-9341-98B454560679}"/>
            </a:ext>
          </a:extLst>
        </xdr:cNvPr>
        <xdr:cNvSpPr txBox="1">
          <a:spLocks noChangeArrowheads="1"/>
        </xdr:cNvSpPr>
      </xdr:nvSpPr>
      <xdr:spPr bwMode="auto">
        <a:xfrm>
          <a:off x="5288280" y="12230100"/>
          <a:ext cx="1272540" cy="7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4.000 kr. Husforsikring for boligejere er kun obligatorisk hvis man har optaget lån i forbindelse med køb af boligen.</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73</xdr:row>
      <xdr:rowOff>129540</xdr:rowOff>
    </xdr:from>
    <xdr:to>
      <xdr:col>5</xdr:col>
      <xdr:colOff>22860</xdr:colOff>
      <xdr:row>100</xdr:row>
      <xdr:rowOff>15240</xdr:rowOff>
    </xdr:to>
    <xdr:sp macro="" textlink="" fLocksText="0">
      <xdr:nvSpPr>
        <xdr:cNvPr id="1038" name="Comment 14" hidden="1">
          <a:extLst>
            <a:ext uri="{FF2B5EF4-FFF2-40B4-BE49-F238E27FC236}">
              <a16:creationId xmlns:a16="http://schemas.microsoft.com/office/drawing/2014/main" id="{57D395EB-A222-40AE-A6E7-850C66CA62B2}"/>
            </a:ext>
          </a:extLst>
        </xdr:cNvPr>
        <xdr:cNvSpPr txBox="1">
          <a:spLocks noChangeArrowheads="1"/>
        </xdr:cNvSpPr>
      </xdr:nvSpPr>
      <xdr:spPr bwMode="auto">
        <a:xfrm>
          <a:off x="5288280" y="13510260"/>
          <a:ext cx="2095500" cy="48234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SU lån begynder tilbagebetaling 1. januar, året efter udløbet af det år man bliver færdig. Der betales typisk 1.200-2.000 hver anden måned.</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103</xdr:row>
      <xdr:rowOff>169545</xdr:rowOff>
    </xdr:from>
    <xdr:to>
      <xdr:col>3</xdr:col>
      <xdr:colOff>476279</xdr:colOff>
      <xdr:row>120</xdr:row>
      <xdr:rowOff>123825</xdr:rowOff>
    </xdr:to>
    <xdr:sp macro="" textlink="" fLocksText="0">
      <xdr:nvSpPr>
        <xdr:cNvPr id="1039" name="Comment 15" hidden="1">
          <a:extLst>
            <a:ext uri="{FF2B5EF4-FFF2-40B4-BE49-F238E27FC236}">
              <a16:creationId xmlns:a16="http://schemas.microsoft.com/office/drawing/2014/main" id="{A526455D-5FE4-4E90-B9E5-E594D03F13EC}"/>
            </a:ext>
          </a:extLst>
        </xdr:cNvPr>
        <xdr:cNvSpPr txBox="1">
          <a:spLocks noChangeArrowheads="1"/>
        </xdr:cNvSpPr>
      </xdr:nvSpPr>
      <xdr:spPr bwMode="auto">
        <a:xfrm>
          <a:off x="5288280" y="19027140"/>
          <a:ext cx="1272540" cy="3093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2.500 kr. pr. voksen</a:t>
          </a:r>
        </a:p>
        <a:p>
          <a:pPr algn="l" rtl="0">
            <a:defRPr sz="1000"/>
          </a:pPr>
          <a:r>
            <a:rPr lang="da-DK" sz="1100" b="0" i="0" u="none" strike="noStrike" baseline="0">
              <a:solidFill>
                <a:srgbClr val="000000"/>
              </a:solidFill>
              <a:latin typeface="Calibri"/>
              <a:cs typeface="Calibri"/>
            </a:rPr>
            <a:t>1.500 kr. pr. barn</a:t>
          </a:r>
        </a:p>
        <a:p>
          <a:pPr algn="l" rtl="0">
            <a:lnSpc>
              <a:spcPts val="1100"/>
            </a:lnSpc>
            <a:defRPr sz="1000"/>
          </a:pPr>
          <a:endParaRPr lang="da-DK" sz="1100" b="0" i="0" u="none" strike="noStrike" baseline="0">
            <a:solidFill>
              <a:srgbClr val="000000"/>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535305</xdr:colOff>
      <xdr:row>25</xdr:row>
      <xdr:rowOff>148590</xdr:rowOff>
    </xdr:from>
    <xdr:to>
      <xdr:col>5</xdr:col>
      <xdr:colOff>373380</xdr:colOff>
      <xdr:row>31</xdr:row>
      <xdr:rowOff>26690</xdr:rowOff>
    </xdr:to>
    <xdr:sp macro="" textlink="" fLocksText="0">
      <xdr:nvSpPr>
        <xdr:cNvPr id="2049" name="Comment 19" hidden="1">
          <a:extLst>
            <a:ext uri="{FF2B5EF4-FFF2-40B4-BE49-F238E27FC236}">
              <a16:creationId xmlns:a16="http://schemas.microsoft.com/office/drawing/2014/main" id="{7A454037-5462-45C8-93A7-728C40327569}"/>
            </a:ext>
          </a:extLst>
        </xdr:cNvPr>
        <xdr:cNvSpPr txBox="1">
          <a:spLocks noChangeArrowheads="1"/>
        </xdr:cNvSpPr>
      </xdr:nvSpPr>
      <xdr:spPr bwMode="auto">
        <a:xfrm>
          <a:off x="8046720" y="2964180"/>
          <a:ext cx="1257300" cy="9448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https://www.borger.dk/arbejde-dagpenge-ferie/Dagpenge-kontanthjaelp-og-sygedagpenge/Arbejdsloeshedsdagpenge</a:t>
          </a:r>
        </a:p>
      </xdr:txBody>
    </xdr:sp>
    <xdr:clientData/>
  </xdr:twoCellAnchor>
  <xdr:twoCellAnchor editAs="absolute">
    <xdr:from>
      <xdr:col>4</xdr:col>
      <xdr:colOff>535305</xdr:colOff>
      <xdr:row>28</xdr:row>
      <xdr:rowOff>148590</xdr:rowOff>
    </xdr:from>
    <xdr:to>
      <xdr:col>5</xdr:col>
      <xdr:colOff>373380</xdr:colOff>
      <xdr:row>34</xdr:row>
      <xdr:rowOff>135372</xdr:rowOff>
    </xdr:to>
    <xdr:sp macro="" textlink="" fLocksText="0">
      <xdr:nvSpPr>
        <xdr:cNvPr id="2050" name="Comment 20" hidden="1">
          <a:extLst>
            <a:ext uri="{FF2B5EF4-FFF2-40B4-BE49-F238E27FC236}">
              <a16:creationId xmlns:a16="http://schemas.microsoft.com/office/drawing/2014/main" id="{7BFEBD52-9C93-474F-8229-95D039D794F9}"/>
            </a:ext>
          </a:extLst>
        </xdr:cNvPr>
        <xdr:cNvSpPr txBox="1">
          <a:spLocks noChangeArrowheads="1"/>
        </xdr:cNvSpPr>
      </xdr:nvSpPr>
      <xdr:spPr bwMode="auto">
        <a:xfrm>
          <a:off x="8046720" y="3528060"/>
          <a:ext cx="1257300" cy="9677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https://www.borger.dk/Emner/bolig-og-flytning/boligstoette/Sider/default.aspx</a:t>
          </a:r>
        </a:p>
      </xdr:txBody>
    </xdr:sp>
    <xdr:clientData/>
  </xdr:twoCellAnchor>
  <xdr:twoCellAnchor editAs="absolute">
    <xdr:from>
      <xdr:col>4</xdr:col>
      <xdr:colOff>1064895</xdr:colOff>
      <xdr:row>26</xdr:row>
      <xdr:rowOff>40005</xdr:rowOff>
    </xdr:from>
    <xdr:to>
      <xdr:col>6</xdr:col>
      <xdr:colOff>293370</xdr:colOff>
      <xdr:row>29</xdr:row>
      <xdr:rowOff>110490</xdr:rowOff>
    </xdr:to>
    <xdr:sp macro="" textlink="" fLocksText="0">
      <xdr:nvSpPr>
        <xdr:cNvPr id="2051" name="Comment 21" hidden="1">
          <a:extLst>
            <a:ext uri="{FF2B5EF4-FFF2-40B4-BE49-F238E27FC236}">
              <a16:creationId xmlns:a16="http://schemas.microsoft.com/office/drawing/2014/main" id="{D94FD681-52CB-486A-A235-50D075F22C8C}"/>
            </a:ext>
          </a:extLst>
        </xdr:cNvPr>
        <xdr:cNvSpPr txBox="1">
          <a:spLocks noChangeArrowheads="1"/>
        </xdr:cNvSpPr>
      </xdr:nvSpPr>
      <xdr:spPr bwMode="auto">
        <a:xfrm>
          <a:off x="8595360" y="3055620"/>
          <a:ext cx="1607820" cy="6096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https://www.borger.dk/arbejde-dagpenge-ferie/Oversigt-ferie/Feriepenge-udbetaling-saadan</a:t>
          </a:r>
        </a:p>
      </xdr:txBody>
    </xdr:sp>
    <xdr:clientData/>
  </xdr:twoCellAnchor>
  <xdr:twoCellAnchor editAs="absolute">
    <xdr:from>
      <xdr:col>4</xdr:col>
      <xdr:colOff>685800</xdr:colOff>
      <xdr:row>99</xdr:row>
      <xdr:rowOff>83820</xdr:rowOff>
    </xdr:from>
    <xdr:to>
      <xdr:col>5</xdr:col>
      <xdr:colOff>533400</xdr:colOff>
      <xdr:row>103</xdr:row>
      <xdr:rowOff>85783</xdr:rowOff>
    </xdr:to>
    <xdr:sp macro="" textlink="" fLocksText="0">
      <xdr:nvSpPr>
        <xdr:cNvPr id="2052" name="Comment 22" hidden="1">
          <a:extLst>
            <a:ext uri="{FF2B5EF4-FFF2-40B4-BE49-F238E27FC236}">
              <a16:creationId xmlns:a16="http://schemas.microsoft.com/office/drawing/2014/main" id="{704259D5-9956-40DB-A72C-58C26F06FA20}"/>
            </a:ext>
          </a:extLst>
        </xdr:cNvPr>
        <xdr:cNvSpPr txBox="1">
          <a:spLocks noChangeArrowheads="1"/>
        </xdr:cNvSpPr>
      </xdr:nvSpPr>
      <xdr:spPr bwMode="auto">
        <a:xfrm>
          <a:off x="8206740" y="15491460"/>
          <a:ext cx="1257300" cy="6629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https://www.borger.dk/Emner/forbrug-penge-forsikring/penge-og-pengeinstitutter/Sider/forbrugslaan.aspx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30</xdr:row>
      <xdr:rowOff>9525</xdr:rowOff>
    </xdr:from>
    <xdr:to>
      <xdr:col>5</xdr:col>
      <xdr:colOff>533400</xdr:colOff>
      <xdr:row>34</xdr:row>
      <xdr:rowOff>57150</xdr:rowOff>
    </xdr:to>
    <xdr:sp macro="" textlink="" fLocksText="0">
      <xdr:nvSpPr>
        <xdr:cNvPr id="2053" name="Comment 23" hidden="1">
          <a:extLst>
            <a:ext uri="{FF2B5EF4-FFF2-40B4-BE49-F238E27FC236}">
              <a16:creationId xmlns:a16="http://schemas.microsoft.com/office/drawing/2014/main" id="{F31E59C6-5D49-4362-BF41-00C583EB5893}"/>
            </a:ext>
          </a:extLst>
        </xdr:cNvPr>
        <xdr:cNvSpPr txBox="1">
          <a:spLocks noChangeArrowheads="1"/>
        </xdr:cNvSpPr>
      </xdr:nvSpPr>
      <xdr:spPr bwMode="auto">
        <a:xfrm>
          <a:off x="8206740" y="3726180"/>
          <a:ext cx="1257300" cy="7010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https://www.borger.dk/Emner/oekonomi-skat-su/kontante-ydelser/Sider/default.aspx</a:t>
          </a:r>
        </a:p>
      </xdr:txBody>
    </xdr:sp>
    <xdr:clientData/>
  </xdr:twoCellAnchor>
  <xdr:twoCellAnchor editAs="absolute">
    <xdr:from>
      <xdr:col>4</xdr:col>
      <xdr:colOff>685800</xdr:colOff>
      <xdr:row>28</xdr:row>
      <xdr:rowOff>110490</xdr:rowOff>
    </xdr:from>
    <xdr:to>
      <xdr:col>5</xdr:col>
      <xdr:colOff>533400</xdr:colOff>
      <xdr:row>32</xdr:row>
      <xdr:rowOff>160046</xdr:rowOff>
    </xdr:to>
    <xdr:sp macro="" textlink="" fLocksText="0">
      <xdr:nvSpPr>
        <xdr:cNvPr id="2054" name="Comment 24" hidden="1">
          <a:extLst>
            <a:ext uri="{FF2B5EF4-FFF2-40B4-BE49-F238E27FC236}">
              <a16:creationId xmlns:a16="http://schemas.microsoft.com/office/drawing/2014/main" id="{81FA4D73-87E5-4CE7-82B2-2542D45A2D45}"/>
            </a:ext>
          </a:extLst>
        </xdr:cNvPr>
        <xdr:cNvSpPr txBox="1">
          <a:spLocks noChangeArrowheads="1"/>
        </xdr:cNvSpPr>
      </xdr:nvSpPr>
      <xdr:spPr bwMode="auto">
        <a:xfrm>
          <a:off x="8206740" y="3489960"/>
          <a:ext cx="1257300" cy="7239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https://www.borger.dk/Emner/familie-og-boern/boern/boernepenge/Sider/default.aspx</a:t>
          </a:r>
        </a:p>
      </xdr:txBody>
    </xdr:sp>
    <xdr:clientData/>
  </xdr:twoCellAnchor>
  <xdr:twoCellAnchor editAs="absolute">
    <xdr:from>
      <xdr:col>4</xdr:col>
      <xdr:colOff>685800</xdr:colOff>
      <xdr:row>37</xdr:row>
      <xdr:rowOff>80010</xdr:rowOff>
    </xdr:from>
    <xdr:to>
      <xdr:col>5</xdr:col>
      <xdr:colOff>533400</xdr:colOff>
      <xdr:row>41</xdr:row>
      <xdr:rowOff>154330</xdr:rowOff>
    </xdr:to>
    <xdr:sp macro="" textlink="" fLocksText="0">
      <xdr:nvSpPr>
        <xdr:cNvPr id="2055" name="Comment 25" hidden="1">
          <a:extLst>
            <a:ext uri="{FF2B5EF4-FFF2-40B4-BE49-F238E27FC236}">
              <a16:creationId xmlns:a16="http://schemas.microsoft.com/office/drawing/2014/main" id="{ADA05ED6-5CA1-4C83-950D-E8C79A6ADBD5}"/>
            </a:ext>
          </a:extLst>
        </xdr:cNvPr>
        <xdr:cNvSpPr txBox="1">
          <a:spLocks noChangeArrowheads="1"/>
        </xdr:cNvSpPr>
      </xdr:nvSpPr>
      <xdr:spPr bwMode="auto">
        <a:xfrm>
          <a:off x="8206740" y="4930140"/>
          <a:ext cx="1257300" cy="769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https://www.borger.dk/Emner/pension-og-efterloen/pension/typer-af-pension/Sider/default.aspx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38</xdr:row>
      <xdr:rowOff>93345</xdr:rowOff>
    </xdr:from>
    <xdr:to>
      <xdr:col>5</xdr:col>
      <xdr:colOff>533400</xdr:colOff>
      <xdr:row>42</xdr:row>
      <xdr:rowOff>114300</xdr:rowOff>
    </xdr:to>
    <xdr:sp macro="" textlink="" fLocksText="0">
      <xdr:nvSpPr>
        <xdr:cNvPr id="2056" name="Comment 26" hidden="1">
          <a:extLst>
            <a:ext uri="{FF2B5EF4-FFF2-40B4-BE49-F238E27FC236}">
              <a16:creationId xmlns:a16="http://schemas.microsoft.com/office/drawing/2014/main" id="{4AE4FE78-F7BC-47FF-8F22-8165400760D9}"/>
            </a:ext>
          </a:extLst>
        </xdr:cNvPr>
        <xdr:cNvSpPr txBox="1">
          <a:spLocks noChangeArrowheads="1"/>
        </xdr:cNvSpPr>
      </xdr:nvSpPr>
      <xdr:spPr bwMode="auto">
        <a:xfrm>
          <a:off x="8206740" y="5113020"/>
          <a:ext cx="1257300" cy="7315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https://www.borger.dk/Emner/familie-og-boern/skilsmisse/Sider/boernebidrag.aspx</a:t>
          </a:r>
        </a:p>
      </xdr:txBody>
    </xdr:sp>
    <xdr:clientData/>
  </xdr:twoCellAnchor>
  <xdr:twoCellAnchor editAs="absolute">
    <xdr:from>
      <xdr:col>4</xdr:col>
      <xdr:colOff>685800</xdr:colOff>
      <xdr:row>87</xdr:row>
      <xdr:rowOff>85725</xdr:rowOff>
    </xdr:from>
    <xdr:to>
      <xdr:col>5</xdr:col>
      <xdr:colOff>533400</xdr:colOff>
      <xdr:row>91</xdr:row>
      <xdr:rowOff>142875</xdr:rowOff>
    </xdr:to>
    <xdr:sp macro="" textlink="" fLocksText="0">
      <xdr:nvSpPr>
        <xdr:cNvPr id="2057" name="Comment 27" hidden="1">
          <a:extLst>
            <a:ext uri="{FF2B5EF4-FFF2-40B4-BE49-F238E27FC236}">
              <a16:creationId xmlns:a16="http://schemas.microsoft.com/office/drawing/2014/main" id="{14C1F3B7-1308-4DC1-B26D-E78B3144853F}"/>
            </a:ext>
          </a:extLst>
        </xdr:cNvPr>
        <xdr:cNvSpPr txBox="1">
          <a:spLocks noChangeArrowheads="1"/>
        </xdr:cNvSpPr>
      </xdr:nvSpPr>
      <xdr:spPr bwMode="auto">
        <a:xfrm>
          <a:off x="8206740" y="1351026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https://www.borger.dk/Emner/familie-og-boern/boern/Boernepasning/Sider/default.aspx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87</xdr:row>
      <xdr:rowOff>85725</xdr:rowOff>
    </xdr:from>
    <xdr:to>
      <xdr:col>5</xdr:col>
      <xdr:colOff>533400</xdr:colOff>
      <xdr:row>91</xdr:row>
      <xdr:rowOff>142875</xdr:rowOff>
    </xdr:to>
    <xdr:sp macro="" textlink="" fLocksText="0">
      <xdr:nvSpPr>
        <xdr:cNvPr id="2058" name="Comment 28" hidden="1">
          <a:extLst>
            <a:ext uri="{FF2B5EF4-FFF2-40B4-BE49-F238E27FC236}">
              <a16:creationId xmlns:a16="http://schemas.microsoft.com/office/drawing/2014/main" id="{7489B826-C95B-40C5-BBCD-6F2E9C32A59E}"/>
            </a:ext>
          </a:extLst>
        </xdr:cNvPr>
        <xdr:cNvSpPr txBox="1">
          <a:spLocks noChangeArrowheads="1"/>
        </xdr:cNvSpPr>
      </xdr:nvSpPr>
      <xdr:spPr bwMode="auto">
        <a:xfrm>
          <a:off x="8206740" y="1351026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https://www.borger.dk/EMNER/FAMILIE-OG-BOERN/BOERN/BOERNEPASNING/Sider/regler-for-dagtilbud.aspx#RichHtmlField2Bookmark4</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90</xdr:row>
      <xdr:rowOff>120015</xdr:rowOff>
    </xdr:from>
    <xdr:to>
      <xdr:col>5</xdr:col>
      <xdr:colOff>533400</xdr:colOff>
      <xdr:row>95</xdr:row>
      <xdr:rowOff>13441</xdr:rowOff>
    </xdr:to>
    <xdr:sp macro="" textlink="" fLocksText="0">
      <xdr:nvSpPr>
        <xdr:cNvPr id="2059" name="Comment 29" hidden="1">
          <a:extLst>
            <a:ext uri="{FF2B5EF4-FFF2-40B4-BE49-F238E27FC236}">
              <a16:creationId xmlns:a16="http://schemas.microsoft.com/office/drawing/2014/main" id="{1713F8D7-D513-4F76-BF53-6AB85229CF0B}"/>
            </a:ext>
          </a:extLst>
        </xdr:cNvPr>
        <xdr:cNvSpPr txBox="1">
          <a:spLocks noChangeArrowheads="1"/>
        </xdr:cNvSpPr>
      </xdr:nvSpPr>
      <xdr:spPr bwMode="auto">
        <a:xfrm>
          <a:off x="8206740" y="14020800"/>
          <a:ext cx="1257300" cy="7162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https://www.borger.dk/Emner/familie-og-boern/skilsmisse/Sider/boernebidrag.aspx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99</xdr:row>
      <xdr:rowOff>38100</xdr:rowOff>
    </xdr:from>
    <xdr:to>
      <xdr:col>5</xdr:col>
      <xdr:colOff>533400</xdr:colOff>
      <xdr:row>103</xdr:row>
      <xdr:rowOff>131395</xdr:rowOff>
    </xdr:to>
    <xdr:sp macro="" textlink="" fLocksText="0">
      <xdr:nvSpPr>
        <xdr:cNvPr id="2060" name="Comment 30" hidden="1">
          <a:extLst>
            <a:ext uri="{FF2B5EF4-FFF2-40B4-BE49-F238E27FC236}">
              <a16:creationId xmlns:a16="http://schemas.microsoft.com/office/drawing/2014/main" id="{4BE8C1C6-775B-4D07-B0F6-CD4359EC34A9}"/>
            </a:ext>
          </a:extLst>
        </xdr:cNvPr>
        <xdr:cNvSpPr txBox="1">
          <a:spLocks noChangeArrowheads="1"/>
        </xdr:cNvSpPr>
      </xdr:nvSpPr>
      <xdr:spPr bwMode="auto">
        <a:xfrm>
          <a:off x="8206740" y="15445740"/>
          <a:ext cx="1257300" cy="7543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https://www.borger.dk/Emner/oekonomi-skat-su/su-og-oekonomi-under-uddannelse/su-laan/Sider/default.aspx</a:t>
          </a:r>
        </a:p>
      </xdr:txBody>
    </xdr:sp>
    <xdr:clientData/>
  </xdr:twoCellAnchor>
  <xdr:twoCellAnchor editAs="absolute">
    <xdr:from>
      <xdr:col>4</xdr:col>
      <xdr:colOff>685800</xdr:colOff>
      <xdr:row>62</xdr:row>
      <xdr:rowOff>120015</xdr:rowOff>
    </xdr:from>
    <xdr:to>
      <xdr:col>5</xdr:col>
      <xdr:colOff>533400</xdr:colOff>
      <xdr:row>68</xdr:row>
      <xdr:rowOff>118186</xdr:rowOff>
    </xdr:to>
    <xdr:sp macro="" textlink="" fLocksText="0">
      <xdr:nvSpPr>
        <xdr:cNvPr id="2061" name="Comment 31" hidden="1">
          <a:extLst>
            <a:ext uri="{FF2B5EF4-FFF2-40B4-BE49-F238E27FC236}">
              <a16:creationId xmlns:a16="http://schemas.microsoft.com/office/drawing/2014/main" id="{FCB92138-0008-47D0-A901-43DAC556DF5B}"/>
            </a:ext>
          </a:extLst>
        </xdr:cNvPr>
        <xdr:cNvSpPr txBox="1">
          <a:spLocks noChangeArrowheads="1"/>
        </xdr:cNvSpPr>
      </xdr:nvSpPr>
      <xdr:spPr bwMode="auto">
        <a:xfrm>
          <a:off x="8206740" y="9296400"/>
          <a:ext cx="1257300" cy="10058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https://www.borger.dk/Emner/transport-og-rejser/biler-koerekort-og-cykler/biler/Sider/afgifter-paa-biler.aspx</a:t>
          </a:r>
        </a:p>
      </xdr:txBody>
    </xdr:sp>
    <xdr:clientData/>
  </xdr:twoCellAnchor>
  <xdr:twoCellAnchor editAs="absolute">
    <xdr:from>
      <xdr:col>4</xdr:col>
      <xdr:colOff>1064895</xdr:colOff>
      <xdr:row>89</xdr:row>
      <xdr:rowOff>60960</xdr:rowOff>
    </xdr:from>
    <xdr:to>
      <xdr:col>5</xdr:col>
      <xdr:colOff>904921</xdr:colOff>
      <xdr:row>94</xdr:row>
      <xdr:rowOff>32385</xdr:rowOff>
    </xdr:to>
    <xdr:sp macro="" textlink="" fLocksText="0">
      <xdr:nvSpPr>
        <xdr:cNvPr id="2062" name="Comment 32" hidden="1">
          <a:extLst>
            <a:ext uri="{FF2B5EF4-FFF2-40B4-BE49-F238E27FC236}">
              <a16:creationId xmlns:a16="http://schemas.microsoft.com/office/drawing/2014/main" id="{0679E825-EF1B-414E-95EB-580F16912D43}"/>
            </a:ext>
          </a:extLst>
        </xdr:cNvPr>
        <xdr:cNvSpPr txBox="1">
          <a:spLocks noChangeArrowheads="1"/>
        </xdr:cNvSpPr>
      </xdr:nvSpPr>
      <xdr:spPr bwMode="auto">
        <a:xfrm>
          <a:off x="8595360" y="13799820"/>
          <a:ext cx="1257300" cy="8001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https://www.borger.dk/Emner/transport-og-rejser/biler-koerekort-og-cykler/biler/Sider/bilforsikringer.aspx</a:t>
          </a:r>
        </a:p>
      </xdr:txBody>
    </xdr:sp>
    <xdr:clientData/>
  </xdr:twoCellAnchor>
  <xdr:twoCellAnchor editAs="absolute">
    <xdr:from>
      <xdr:col>4</xdr:col>
      <xdr:colOff>1064895</xdr:colOff>
      <xdr:row>71</xdr:row>
      <xdr:rowOff>49530</xdr:rowOff>
    </xdr:from>
    <xdr:to>
      <xdr:col>5</xdr:col>
      <xdr:colOff>904921</xdr:colOff>
      <xdr:row>75</xdr:row>
      <xdr:rowOff>49530</xdr:rowOff>
    </xdr:to>
    <xdr:sp macro="" textlink="" fLocksText="0">
      <xdr:nvSpPr>
        <xdr:cNvPr id="2063" name="Comment 33" hidden="1">
          <a:extLst>
            <a:ext uri="{FF2B5EF4-FFF2-40B4-BE49-F238E27FC236}">
              <a16:creationId xmlns:a16="http://schemas.microsoft.com/office/drawing/2014/main" id="{B92434BE-F25A-447F-A72A-3A5A2149416E}"/>
            </a:ext>
          </a:extLst>
        </xdr:cNvPr>
        <xdr:cNvSpPr txBox="1">
          <a:spLocks noChangeArrowheads="1"/>
        </xdr:cNvSpPr>
      </xdr:nvSpPr>
      <xdr:spPr bwMode="auto">
        <a:xfrm>
          <a:off x="8595360" y="10759440"/>
          <a:ext cx="1257300" cy="7010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https://www.borger.dk/Emner/transport-og-rejser/biler-koerekort-og-cykler/biler/Sider/parkering.aspx</a:t>
          </a:r>
        </a:p>
      </xdr:txBody>
    </xdr:sp>
    <xdr:clientData/>
  </xdr:twoCellAnchor>
  <xdr:twoCellAnchor editAs="absolute">
    <xdr:from>
      <xdr:col>4</xdr:col>
      <xdr:colOff>1064895</xdr:colOff>
      <xdr:row>100</xdr:row>
      <xdr:rowOff>118110</xdr:rowOff>
    </xdr:from>
    <xdr:to>
      <xdr:col>5</xdr:col>
      <xdr:colOff>904921</xdr:colOff>
      <xdr:row>105</xdr:row>
      <xdr:rowOff>13335</xdr:rowOff>
    </xdr:to>
    <xdr:sp macro="" textlink="" fLocksText="0">
      <xdr:nvSpPr>
        <xdr:cNvPr id="2064" name="Comment 34" hidden="1">
          <a:extLst>
            <a:ext uri="{FF2B5EF4-FFF2-40B4-BE49-F238E27FC236}">
              <a16:creationId xmlns:a16="http://schemas.microsoft.com/office/drawing/2014/main" id="{DEFAED5A-771A-447B-8D71-7522A94B1788}"/>
            </a:ext>
          </a:extLst>
        </xdr:cNvPr>
        <xdr:cNvSpPr txBox="1">
          <a:spLocks noChangeArrowheads="1"/>
        </xdr:cNvSpPr>
      </xdr:nvSpPr>
      <xdr:spPr bwMode="auto">
        <a:xfrm>
          <a:off x="8595360" y="1570482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http://pensionsstyrelsen.dk/da/Pension.aspx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86</xdr:row>
      <xdr:rowOff>9525</xdr:rowOff>
    </xdr:from>
    <xdr:to>
      <xdr:col>5</xdr:col>
      <xdr:colOff>904921</xdr:colOff>
      <xdr:row>92</xdr:row>
      <xdr:rowOff>3810</xdr:rowOff>
    </xdr:to>
    <xdr:sp macro="" textlink="" fLocksText="0">
      <xdr:nvSpPr>
        <xdr:cNvPr id="2065" name="Comment 35" hidden="1">
          <a:extLst>
            <a:ext uri="{FF2B5EF4-FFF2-40B4-BE49-F238E27FC236}">
              <a16:creationId xmlns:a16="http://schemas.microsoft.com/office/drawing/2014/main" id="{FB2A02B3-C128-46E1-9045-ADC1A9738B20}"/>
            </a:ext>
          </a:extLst>
        </xdr:cNvPr>
        <xdr:cNvSpPr txBox="1">
          <a:spLocks noChangeArrowheads="1"/>
        </xdr:cNvSpPr>
      </xdr:nvSpPr>
      <xdr:spPr bwMode="auto">
        <a:xfrm>
          <a:off x="8595360" y="13258800"/>
          <a:ext cx="1257300" cy="9677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http://www.forsikringogpension.dk/FORSIKRING/FAMILIE-JOB/Sider/Famile_og_job.aspx</a:t>
          </a: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6" name="Comment 36" hidden="1">
          <a:extLst>
            <a:ext uri="{FF2B5EF4-FFF2-40B4-BE49-F238E27FC236}">
              <a16:creationId xmlns:a16="http://schemas.microsoft.com/office/drawing/2014/main" id="{627E9550-7F8E-4DE7-8B89-FE387D409272}"/>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http://www.forsikringogpension.dk/FORSIKRING/ULYKKE/Sider/forside-ulykke.aspx</a:t>
          </a: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7" name="Comment 37" hidden="1">
          <a:extLst>
            <a:ext uri="{FF2B5EF4-FFF2-40B4-BE49-F238E27FC236}">
              <a16:creationId xmlns:a16="http://schemas.microsoft.com/office/drawing/2014/main" id="{CD627A56-B714-4370-99C0-2D43FB2CD6EB}"/>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http://www.forsikringogpension.dk/forsikring/forsikringsprodukter/Sider/husforsikring.aspx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8" name="Comment 38" hidden="1">
          <a:extLst>
            <a:ext uri="{FF2B5EF4-FFF2-40B4-BE49-F238E27FC236}">
              <a16:creationId xmlns:a16="http://schemas.microsoft.com/office/drawing/2014/main" id="{7F35E3EC-4FE4-4719-9B87-E5934F7CAC7E}"/>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http://www.forsikringogpension.dk/FORSIKRING/FORSIKRINGSPRODUKTER/Sider/forsikringsprodukter.aspx</a:t>
          </a:r>
        </a:p>
      </xdr:txBody>
    </xdr:sp>
    <xdr:clientData/>
  </xdr:twoCellAnchor>
  <xdr:twoCellAnchor editAs="absolute">
    <xdr:from>
      <xdr:col>5</xdr:col>
      <xdr:colOff>937260</xdr:colOff>
      <xdr:row>36</xdr:row>
      <xdr:rowOff>139065</xdr:rowOff>
    </xdr:from>
    <xdr:to>
      <xdr:col>7</xdr:col>
      <xdr:colOff>160065</xdr:colOff>
      <xdr:row>41</xdr:row>
      <xdr:rowOff>123780</xdr:rowOff>
    </xdr:to>
    <xdr:sp macro="" textlink="" fLocksText="0">
      <xdr:nvSpPr>
        <xdr:cNvPr id="2069" name="Comment 41" hidden="1">
          <a:extLst>
            <a:ext uri="{FF2B5EF4-FFF2-40B4-BE49-F238E27FC236}">
              <a16:creationId xmlns:a16="http://schemas.microsoft.com/office/drawing/2014/main" id="{C8AFC0A5-B19A-4788-9951-979DF97F3327}"/>
            </a:ext>
          </a:extLst>
        </xdr:cNvPr>
        <xdr:cNvSpPr txBox="1">
          <a:spLocks noChangeArrowheads="1"/>
        </xdr:cNvSpPr>
      </xdr:nvSpPr>
      <xdr:spPr bwMode="auto">
        <a:xfrm>
          <a:off x="9875520" y="4823460"/>
          <a:ext cx="1249680" cy="8458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http://www.boligejer.dk/ejerforeningsvedtaegter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56</xdr:row>
      <xdr:rowOff>100965</xdr:rowOff>
    </xdr:from>
    <xdr:to>
      <xdr:col>5</xdr:col>
      <xdr:colOff>904921</xdr:colOff>
      <xdr:row>61</xdr:row>
      <xdr:rowOff>100965</xdr:rowOff>
    </xdr:to>
    <xdr:sp macro="" textlink="" fLocksText="0">
      <xdr:nvSpPr>
        <xdr:cNvPr id="2070" name="Comment 42" hidden="1">
          <a:extLst>
            <a:ext uri="{FF2B5EF4-FFF2-40B4-BE49-F238E27FC236}">
              <a16:creationId xmlns:a16="http://schemas.microsoft.com/office/drawing/2014/main" id="{B426C0B3-34C3-4071-A9C1-84333FEAAB87}"/>
            </a:ext>
          </a:extLst>
        </xdr:cNvPr>
        <xdr:cNvSpPr txBox="1">
          <a:spLocks noChangeArrowheads="1"/>
        </xdr:cNvSpPr>
      </xdr:nvSpPr>
      <xdr:spPr bwMode="auto">
        <a:xfrm>
          <a:off x="8595360" y="8290560"/>
          <a:ext cx="1257300" cy="8153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http://www.goenergi.dk/forbruger/dit-energiforbrug/elforbrug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55</xdr:row>
      <xdr:rowOff>116205</xdr:rowOff>
    </xdr:from>
    <xdr:to>
      <xdr:col>5</xdr:col>
      <xdr:colOff>904921</xdr:colOff>
      <xdr:row>59</xdr:row>
      <xdr:rowOff>133322</xdr:rowOff>
    </xdr:to>
    <xdr:sp macro="" textlink="" fLocksText="0">
      <xdr:nvSpPr>
        <xdr:cNvPr id="2071" name="Comment 43" hidden="1">
          <a:extLst>
            <a:ext uri="{FF2B5EF4-FFF2-40B4-BE49-F238E27FC236}">
              <a16:creationId xmlns:a16="http://schemas.microsoft.com/office/drawing/2014/main" id="{F543A4BE-91D0-4025-AEE5-23CEA09B885C}"/>
            </a:ext>
          </a:extLst>
        </xdr:cNvPr>
        <xdr:cNvSpPr txBox="1">
          <a:spLocks noChangeArrowheads="1"/>
        </xdr:cNvSpPr>
      </xdr:nvSpPr>
      <xdr:spPr bwMode="auto">
        <a:xfrm>
          <a:off x="8595360" y="813054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http://www.goenergi.dk/forbruger/dit-energiforbrug/varmeforbrug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54</xdr:row>
      <xdr:rowOff>116205</xdr:rowOff>
    </xdr:from>
    <xdr:to>
      <xdr:col>5</xdr:col>
      <xdr:colOff>904921</xdr:colOff>
      <xdr:row>58</xdr:row>
      <xdr:rowOff>123825</xdr:rowOff>
    </xdr:to>
    <xdr:sp macro="" textlink="" fLocksText="0">
      <xdr:nvSpPr>
        <xdr:cNvPr id="2072" name="Comment 44" hidden="1">
          <a:extLst>
            <a:ext uri="{FF2B5EF4-FFF2-40B4-BE49-F238E27FC236}">
              <a16:creationId xmlns:a16="http://schemas.microsoft.com/office/drawing/2014/main" id="{F7910671-C090-4C99-BBE0-0B86687FFB07}"/>
            </a:ext>
          </a:extLst>
        </xdr:cNvPr>
        <xdr:cNvSpPr txBox="1">
          <a:spLocks noChangeArrowheads="1"/>
        </xdr:cNvSpPr>
      </xdr:nvSpPr>
      <xdr:spPr bwMode="auto">
        <a:xfrm>
          <a:off x="8595360" y="795528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http://www.goenergi.dk/forbruger/dit-energiforbrug/vandforbrug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67</xdr:row>
      <xdr:rowOff>5715</xdr:rowOff>
    </xdr:from>
    <xdr:to>
      <xdr:col>5</xdr:col>
      <xdr:colOff>904921</xdr:colOff>
      <xdr:row>72</xdr:row>
      <xdr:rowOff>49467</xdr:rowOff>
    </xdr:to>
    <xdr:sp macro="" textlink="" fLocksText="0">
      <xdr:nvSpPr>
        <xdr:cNvPr id="2073" name="Comment 45" hidden="1">
          <a:extLst>
            <a:ext uri="{FF2B5EF4-FFF2-40B4-BE49-F238E27FC236}">
              <a16:creationId xmlns:a16="http://schemas.microsoft.com/office/drawing/2014/main" id="{8B4AC0EB-E4F9-4B94-AB6C-BBACEB3F0178}"/>
            </a:ext>
          </a:extLst>
        </xdr:cNvPr>
        <xdr:cNvSpPr txBox="1">
          <a:spLocks noChangeArrowheads="1"/>
        </xdr:cNvSpPr>
      </xdr:nvSpPr>
      <xdr:spPr bwMode="auto">
        <a:xfrm>
          <a:off x="8595360" y="10035540"/>
          <a:ext cx="1257300" cy="8991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http://www.goenergi.dk/forbruger/produkter/hvidevarer/vaskemaskiner/fakta</a:t>
          </a:r>
        </a:p>
      </xdr:txBody>
    </xdr:sp>
    <xdr:clientData/>
  </xdr:twoCellAnchor>
  <xdr:twoCellAnchor editAs="absolute">
    <xdr:from>
      <xdr:col>4</xdr:col>
      <xdr:colOff>1064895</xdr:colOff>
      <xdr:row>51</xdr:row>
      <xdr:rowOff>160020</xdr:rowOff>
    </xdr:from>
    <xdr:to>
      <xdr:col>5</xdr:col>
      <xdr:colOff>904921</xdr:colOff>
      <xdr:row>55</xdr:row>
      <xdr:rowOff>100993</xdr:rowOff>
    </xdr:to>
    <xdr:sp macro="" textlink="" fLocksText="0">
      <xdr:nvSpPr>
        <xdr:cNvPr id="2074" name="Comment 46" hidden="1">
          <a:extLst>
            <a:ext uri="{FF2B5EF4-FFF2-40B4-BE49-F238E27FC236}">
              <a16:creationId xmlns:a16="http://schemas.microsoft.com/office/drawing/2014/main" id="{8C2EF2DD-3992-41DA-B775-2F9F82F63EF6}"/>
            </a:ext>
          </a:extLst>
        </xdr:cNvPr>
        <xdr:cNvSpPr txBox="1">
          <a:spLocks noChangeArrowheads="1"/>
        </xdr:cNvSpPr>
      </xdr:nvSpPr>
      <xdr:spPr bwMode="auto">
        <a:xfrm>
          <a:off x="8595360" y="742188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https://www.borger.dk/Emner/miljoe-og-energi/affald-og-genbrug/Sider/affaldsordninger.aspx</a:t>
          </a:r>
        </a:p>
      </xdr:txBody>
    </xdr:sp>
    <xdr:clientData/>
  </xdr:twoCellAnchor>
  <xdr:twoCellAnchor editAs="absolute">
    <xdr:from>
      <xdr:col>4</xdr:col>
      <xdr:colOff>1064895</xdr:colOff>
      <xdr:row>48</xdr:row>
      <xdr:rowOff>137160</xdr:rowOff>
    </xdr:from>
    <xdr:to>
      <xdr:col>5</xdr:col>
      <xdr:colOff>904921</xdr:colOff>
      <xdr:row>53</xdr:row>
      <xdr:rowOff>70485</xdr:rowOff>
    </xdr:to>
    <xdr:sp macro="" textlink="" fLocksText="0">
      <xdr:nvSpPr>
        <xdr:cNvPr id="2075" name="Comment 47" hidden="1">
          <a:extLst>
            <a:ext uri="{FF2B5EF4-FFF2-40B4-BE49-F238E27FC236}">
              <a16:creationId xmlns:a16="http://schemas.microsoft.com/office/drawing/2014/main" id="{49922243-82EA-4769-A9F3-975A6D1CDBAB}"/>
            </a:ext>
          </a:extLst>
        </xdr:cNvPr>
        <xdr:cNvSpPr txBox="1">
          <a:spLocks noChangeArrowheads="1"/>
        </xdr:cNvSpPr>
      </xdr:nvSpPr>
      <xdr:spPr bwMode="auto">
        <a:xfrm>
          <a:off x="8595360" y="6888480"/>
          <a:ext cx="1257300" cy="807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https://www.borger.dk/Emner/miljoe-og-energi/miljoe-og-miljoeprincipper/Sider/groenne-afgifter.aspx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85</xdr:row>
      <xdr:rowOff>152400</xdr:rowOff>
    </xdr:from>
    <xdr:to>
      <xdr:col>5</xdr:col>
      <xdr:colOff>904921</xdr:colOff>
      <xdr:row>91</xdr:row>
      <xdr:rowOff>26648</xdr:rowOff>
    </xdr:to>
    <xdr:sp macro="" textlink="" fLocksText="0">
      <xdr:nvSpPr>
        <xdr:cNvPr id="2076" name="Comment 48" hidden="1">
          <a:extLst>
            <a:ext uri="{FF2B5EF4-FFF2-40B4-BE49-F238E27FC236}">
              <a16:creationId xmlns:a16="http://schemas.microsoft.com/office/drawing/2014/main" id="{C8434C0D-4ECF-4CCE-8406-5C0F2DE3FCDD}"/>
            </a:ext>
          </a:extLst>
        </xdr:cNvPr>
        <xdr:cNvSpPr txBox="1">
          <a:spLocks noChangeArrowheads="1"/>
        </xdr:cNvSpPr>
      </xdr:nvSpPr>
      <xdr:spPr bwMode="auto">
        <a:xfrm>
          <a:off x="8595360" y="13235940"/>
          <a:ext cx="1257300" cy="8534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http://www.dr.dk/OmDR/Licens/Privat/FAQ_Privat/20081201164157.htm</a:t>
          </a:r>
        </a:p>
      </xdr:txBody>
    </xdr:sp>
    <xdr:clientData/>
  </xdr:twoCellAnchor>
  <xdr:twoCellAnchor editAs="absolute">
    <xdr:from>
      <xdr:col>4</xdr:col>
      <xdr:colOff>1064895</xdr:colOff>
      <xdr:row>92</xdr:row>
      <xdr:rowOff>57150</xdr:rowOff>
    </xdr:from>
    <xdr:to>
      <xdr:col>5</xdr:col>
      <xdr:colOff>904921</xdr:colOff>
      <xdr:row>96</xdr:row>
      <xdr:rowOff>125730</xdr:rowOff>
    </xdr:to>
    <xdr:sp macro="" textlink="" fLocksText="0">
      <xdr:nvSpPr>
        <xdr:cNvPr id="2077" name="Comment 49" hidden="1">
          <a:extLst>
            <a:ext uri="{FF2B5EF4-FFF2-40B4-BE49-F238E27FC236}">
              <a16:creationId xmlns:a16="http://schemas.microsoft.com/office/drawing/2014/main" id="{40E40E97-A633-4977-9D92-931E5742D0FD}"/>
            </a:ext>
          </a:extLst>
        </xdr:cNvPr>
        <xdr:cNvSpPr txBox="1">
          <a:spLocks noChangeArrowheads="1"/>
        </xdr:cNvSpPr>
      </xdr:nvSpPr>
      <xdr:spPr bwMode="auto">
        <a:xfrm>
          <a:off x="8595360" y="14279880"/>
          <a:ext cx="1257300" cy="7315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http://www.adir.dk/sw15071.asp</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93</xdr:row>
      <xdr:rowOff>66675</xdr:rowOff>
    </xdr:from>
    <xdr:to>
      <xdr:col>5</xdr:col>
      <xdr:colOff>904921</xdr:colOff>
      <xdr:row>97</xdr:row>
      <xdr:rowOff>101017</xdr:rowOff>
    </xdr:to>
    <xdr:sp macro="" textlink="" fLocksText="0">
      <xdr:nvSpPr>
        <xdr:cNvPr id="2078" name="Comment 50" hidden="1">
          <a:extLst>
            <a:ext uri="{FF2B5EF4-FFF2-40B4-BE49-F238E27FC236}">
              <a16:creationId xmlns:a16="http://schemas.microsoft.com/office/drawing/2014/main" id="{E2EE38A6-0CE8-4F9B-A5A7-93810B09C487}"/>
            </a:ext>
          </a:extLst>
        </xdr:cNvPr>
        <xdr:cNvSpPr txBox="1">
          <a:spLocks noChangeArrowheads="1"/>
        </xdr:cNvSpPr>
      </xdr:nvSpPr>
      <xdr:spPr bwMode="auto">
        <a:xfrm>
          <a:off x="8595360" y="14462760"/>
          <a:ext cx="1257300" cy="7086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https://www.borger.dk/Emner/arbejde-dagpenge-orlov/medindflydelse-paa-arbejdspladsen/Sider/faglige-foreninger.aspx</a:t>
          </a:r>
        </a:p>
      </xdr:txBody>
    </xdr:sp>
    <xdr:clientData/>
  </xdr:twoCellAnchor>
  <xdr:twoCellAnchor editAs="absolute">
    <xdr:from>
      <xdr:col>4</xdr:col>
      <xdr:colOff>1064895</xdr:colOff>
      <xdr:row>139</xdr:row>
      <xdr:rowOff>106680</xdr:rowOff>
    </xdr:from>
    <xdr:to>
      <xdr:col>5</xdr:col>
      <xdr:colOff>904921</xdr:colOff>
      <xdr:row>144</xdr:row>
      <xdr:rowOff>30480</xdr:rowOff>
    </xdr:to>
    <xdr:sp macro="" textlink="" fLocksText="0">
      <xdr:nvSpPr>
        <xdr:cNvPr id="2079" name="Comment 52" hidden="1">
          <a:extLst>
            <a:ext uri="{FF2B5EF4-FFF2-40B4-BE49-F238E27FC236}">
              <a16:creationId xmlns:a16="http://schemas.microsoft.com/office/drawing/2014/main" id="{10FFAF45-94E3-4913-B764-200966576E45}"/>
            </a:ext>
          </a:extLst>
        </xdr:cNvPr>
        <xdr:cNvSpPr txBox="1">
          <a:spLocks noChangeArrowheads="1"/>
        </xdr:cNvSpPr>
      </xdr:nvSpPr>
      <xdr:spPr bwMode="auto">
        <a:xfrm>
          <a:off x="8595360" y="22166580"/>
          <a:ext cx="1257300" cy="7239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https://www.borger.dk/Emner/oekonomi-skat-su/su-og-oekonomi-under-uddannelse/tilskud-til-transport/Sider/default.aspx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139</xdr:row>
      <xdr:rowOff>152400</xdr:rowOff>
    </xdr:from>
    <xdr:to>
      <xdr:col>5</xdr:col>
      <xdr:colOff>904921</xdr:colOff>
      <xdr:row>144</xdr:row>
      <xdr:rowOff>150495</xdr:rowOff>
    </xdr:to>
    <xdr:sp macro="" textlink="" fLocksText="0">
      <xdr:nvSpPr>
        <xdr:cNvPr id="2080" name="Comment 53" hidden="1">
          <a:extLst>
            <a:ext uri="{FF2B5EF4-FFF2-40B4-BE49-F238E27FC236}">
              <a16:creationId xmlns:a16="http://schemas.microsoft.com/office/drawing/2014/main" id="{F5456036-F423-4C41-A137-41B3E503E131}"/>
            </a:ext>
          </a:extLst>
        </xdr:cNvPr>
        <xdr:cNvSpPr txBox="1">
          <a:spLocks noChangeArrowheads="1"/>
        </xdr:cNvSpPr>
      </xdr:nvSpPr>
      <xdr:spPr bwMode="auto">
        <a:xfrm>
          <a:off x="8595360" y="22212300"/>
          <a:ext cx="1257300" cy="8001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https://www.borger.dk/Emner/sundhed-og-sygdom/patientrettigheder/Sider/tilskud-til-behandling.aspx?</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Og se også tilskud til medicin:</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https://www.borger.dk/Emner/sundhed-og-sygdom/medicin/Sider/tilskud-til-medicin.aspx</a:t>
          </a:r>
        </a:p>
        <a:p>
          <a:pPr algn="l" rtl="0">
            <a:defRPr sz="1000"/>
          </a:pPr>
          <a:endParaRPr lang="da-DK" sz="1100" b="0" i="0" u="none" strike="noStrike" baseline="0">
            <a:solidFill>
              <a:srgbClr val="000000"/>
            </a:solidFill>
            <a:latin typeface="Calibri"/>
            <a:cs typeface="Calibri"/>
          </a:endParaRP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5</xdr:col>
      <xdr:colOff>937260</xdr:colOff>
      <xdr:row>37</xdr:row>
      <xdr:rowOff>45720</xdr:rowOff>
    </xdr:from>
    <xdr:to>
      <xdr:col>7</xdr:col>
      <xdr:colOff>160065</xdr:colOff>
      <xdr:row>41</xdr:row>
      <xdr:rowOff>154257</xdr:rowOff>
    </xdr:to>
    <xdr:sp macro="" textlink="" fLocksText="0">
      <xdr:nvSpPr>
        <xdr:cNvPr id="2081" name="Comment 84" hidden="1">
          <a:extLst>
            <a:ext uri="{FF2B5EF4-FFF2-40B4-BE49-F238E27FC236}">
              <a16:creationId xmlns:a16="http://schemas.microsoft.com/office/drawing/2014/main" id="{A200743A-BFA0-4C13-A5B9-122AE02B59DE}"/>
            </a:ext>
          </a:extLst>
        </xdr:cNvPr>
        <xdr:cNvSpPr txBox="1">
          <a:spLocks noChangeArrowheads="1"/>
        </xdr:cNvSpPr>
      </xdr:nvSpPr>
      <xdr:spPr bwMode="auto">
        <a:xfrm>
          <a:off x="9875520" y="4892040"/>
          <a:ext cx="1249680" cy="807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http://boligejer.dk/grundskyld-lovgivning</a:t>
          </a:r>
        </a:p>
      </xdr:txBody>
    </xdr:sp>
    <xdr:clientData/>
  </xdr:twoCellAnchor>
  <xdr:twoCellAnchor editAs="absolute">
    <xdr:from>
      <xdr:col>5</xdr:col>
      <xdr:colOff>937260</xdr:colOff>
      <xdr:row>38</xdr:row>
      <xdr:rowOff>125730</xdr:rowOff>
    </xdr:from>
    <xdr:to>
      <xdr:col>7</xdr:col>
      <xdr:colOff>160065</xdr:colOff>
      <xdr:row>43</xdr:row>
      <xdr:rowOff>5791</xdr:rowOff>
    </xdr:to>
    <xdr:sp macro="" textlink="" fLocksText="0">
      <xdr:nvSpPr>
        <xdr:cNvPr id="2082" name="Comment 85" hidden="1">
          <a:extLst>
            <a:ext uri="{FF2B5EF4-FFF2-40B4-BE49-F238E27FC236}">
              <a16:creationId xmlns:a16="http://schemas.microsoft.com/office/drawing/2014/main" id="{000A7A3B-5D2B-4550-A002-5A0A0A62FBC5}"/>
            </a:ext>
          </a:extLst>
        </xdr:cNvPr>
        <xdr:cNvSpPr txBox="1">
          <a:spLocks noChangeArrowheads="1"/>
        </xdr:cNvSpPr>
      </xdr:nvSpPr>
      <xdr:spPr bwMode="auto">
        <a:xfrm>
          <a:off x="9875520" y="5135880"/>
          <a:ext cx="1249680" cy="7620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https://www.borger.dk/miljoe-og-energi/Affald-og-genbrug/Affaldsordninger</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4"/>
  <sheetViews>
    <sheetView view="pageBreakPreview" topLeftCell="A75" zoomScaleSheetLayoutView="100" workbookViewId="0">
      <selection activeCell="C106" sqref="C106"/>
    </sheetView>
  </sheetViews>
  <sheetFormatPr defaultColWidth="9.42578125" defaultRowHeight="15" x14ac:dyDescent="0.25"/>
  <cols>
    <col min="1" max="1" width="10" customWidth="1"/>
    <col min="2" max="2" width="65" style="1" customWidth="1"/>
    <col min="3" max="3" width="13.42578125" customWidth="1"/>
  </cols>
  <sheetData>
    <row r="1" spans="1:3" x14ac:dyDescent="0.25">
      <c r="B1" s="2"/>
      <c r="C1" s="3" t="s">
        <v>0</v>
      </c>
    </row>
    <row r="2" spans="1:3" x14ac:dyDescent="0.25">
      <c r="B2" s="4" t="s">
        <v>1</v>
      </c>
      <c r="C2" s="5"/>
    </row>
    <row r="3" spans="1:3" x14ac:dyDescent="0.25">
      <c r="A3" s="146" t="s">
        <v>2</v>
      </c>
      <c r="B3" s="6" t="s">
        <v>3</v>
      </c>
      <c r="C3" s="7"/>
    </row>
    <row r="4" spans="1:3" x14ac:dyDescent="0.25">
      <c r="A4" s="146"/>
      <c r="B4" s="6" t="s">
        <v>4</v>
      </c>
      <c r="C4" s="7"/>
    </row>
    <row r="5" spans="1:3" x14ac:dyDescent="0.25">
      <c r="A5" s="146"/>
      <c r="B5" s="6" t="s">
        <v>5</v>
      </c>
      <c r="C5" s="7"/>
    </row>
    <row r="6" spans="1:3" x14ac:dyDescent="0.25">
      <c r="A6" s="146"/>
      <c r="B6" s="6" t="s">
        <v>6</v>
      </c>
      <c r="C6" s="7"/>
    </row>
    <row r="7" spans="1:3" x14ac:dyDescent="0.25">
      <c r="A7" s="146"/>
      <c r="B7" s="6" t="s">
        <v>7</v>
      </c>
      <c r="C7" s="7"/>
    </row>
    <row r="8" spans="1:3" x14ac:dyDescent="0.25">
      <c r="C8" s="7"/>
    </row>
    <row r="9" spans="1:3" ht="15" customHeight="1" x14ac:dyDescent="0.25">
      <c r="A9" s="152" t="s">
        <v>8</v>
      </c>
      <c r="B9" s="6" t="s">
        <v>9</v>
      </c>
      <c r="C9" s="7"/>
    </row>
    <row r="10" spans="1:3" x14ac:dyDescent="0.25">
      <c r="A10" s="152"/>
      <c r="B10" s="6" t="s">
        <v>10</v>
      </c>
      <c r="C10" s="7"/>
    </row>
    <row r="11" spans="1:3" x14ac:dyDescent="0.25">
      <c r="A11" s="152"/>
      <c r="B11" s="8" t="s">
        <v>11</v>
      </c>
      <c r="C11" s="7"/>
    </row>
    <row r="12" spans="1:3" x14ac:dyDescent="0.25">
      <c r="A12" s="152"/>
      <c r="B12" s="6" t="s">
        <v>7</v>
      </c>
      <c r="C12" s="7"/>
    </row>
    <row r="13" spans="1:3" x14ac:dyDescent="0.25">
      <c r="B13" s="9"/>
      <c r="C13" s="10"/>
    </row>
    <row r="14" spans="1:3" ht="15" customHeight="1" x14ac:dyDescent="0.25">
      <c r="A14" s="153" t="s">
        <v>12</v>
      </c>
      <c r="B14" s="6" t="s">
        <v>13</v>
      </c>
      <c r="C14" s="11"/>
    </row>
    <row r="15" spans="1:3" x14ac:dyDescent="0.25">
      <c r="A15" s="153"/>
      <c r="B15" s="12" t="s">
        <v>14</v>
      </c>
      <c r="C15" s="11"/>
    </row>
    <row r="16" spans="1:3" x14ac:dyDescent="0.25">
      <c r="A16" s="153"/>
      <c r="B16" s="13" t="s">
        <v>7</v>
      </c>
      <c r="C16" s="11"/>
    </row>
    <row r="17" spans="1:3" x14ac:dyDescent="0.25">
      <c r="A17" s="14"/>
      <c r="B17" s="9"/>
      <c r="C17" s="10"/>
    </row>
    <row r="18" spans="1:3" x14ac:dyDescent="0.25">
      <c r="B18" s="15" t="s">
        <v>15</v>
      </c>
      <c r="C18" s="16"/>
    </row>
    <row r="19" spans="1:3" x14ac:dyDescent="0.25">
      <c r="C19" s="17"/>
    </row>
    <row r="20" spans="1:3" x14ac:dyDescent="0.25">
      <c r="B20" s="2"/>
      <c r="C20" s="17"/>
    </row>
    <row r="21" spans="1:3" x14ac:dyDescent="0.25">
      <c r="B21" s="18" t="s">
        <v>16</v>
      </c>
      <c r="C21" s="19"/>
    </row>
    <row r="22" spans="1:3" x14ac:dyDescent="0.25">
      <c r="A22" s="146" t="s">
        <v>17</v>
      </c>
      <c r="B22" s="8" t="s">
        <v>18</v>
      </c>
      <c r="C22" s="7"/>
    </row>
    <row r="23" spans="1:3" x14ac:dyDescent="0.25">
      <c r="A23" s="146"/>
      <c r="B23" s="6" t="s">
        <v>19</v>
      </c>
      <c r="C23" s="7"/>
    </row>
    <row r="24" spans="1:3" x14ac:dyDescent="0.25">
      <c r="A24" s="146"/>
      <c r="B24" s="6" t="s">
        <v>20</v>
      </c>
      <c r="C24" s="7"/>
    </row>
    <row r="25" spans="1:3" x14ac:dyDescent="0.25">
      <c r="A25" s="146"/>
      <c r="B25" s="6" t="s">
        <v>21</v>
      </c>
      <c r="C25" s="7"/>
    </row>
    <row r="26" spans="1:3" x14ac:dyDescent="0.25">
      <c r="A26" s="146"/>
      <c r="B26" s="8" t="s">
        <v>22</v>
      </c>
      <c r="C26" s="7"/>
    </row>
    <row r="27" spans="1:3" x14ac:dyDescent="0.25">
      <c r="A27" s="146"/>
      <c r="B27" s="8" t="s">
        <v>23</v>
      </c>
      <c r="C27" s="7"/>
    </row>
    <row r="28" spans="1:3" x14ac:dyDescent="0.25">
      <c r="A28" s="146"/>
      <c r="B28" s="20" t="s">
        <v>24</v>
      </c>
      <c r="C28" s="7"/>
    </row>
    <row r="29" spans="1:3" x14ac:dyDescent="0.25">
      <c r="A29" s="146"/>
      <c r="B29" s="6" t="s">
        <v>25</v>
      </c>
      <c r="C29" s="7"/>
    </row>
    <row r="30" spans="1:3" x14ac:dyDescent="0.25">
      <c r="A30" s="146"/>
      <c r="B30" s="6" t="s">
        <v>26</v>
      </c>
      <c r="C30" s="7"/>
    </row>
    <row r="31" spans="1:3" x14ac:dyDescent="0.25">
      <c r="A31" s="146"/>
      <c r="B31" s="6" t="s">
        <v>7</v>
      </c>
      <c r="C31" s="7"/>
    </row>
    <row r="32" spans="1:3" x14ac:dyDescent="0.25">
      <c r="B32" s="21"/>
      <c r="C32" s="22"/>
    </row>
    <row r="33" spans="1:3" x14ac:dyDescent="0.25">
      <c r="A33" s="145" t="s">
        <v>27</v>
      </c>
      <c r="B33" s="23" t="s">
        <v>28</v>
      </c>
      <c r="C33" s="7"/>
    </row>
    <row r="34" spans="1:3" x14ac:dyDescent="0.25">
      <c r="A34" s="145"/>
      <c r="B34" s="23" t="s">
        <v>29</v>
      </c>
      <c r="C34" s="7"/>
    </row>
    <row r="35" spans="1:3" x14ac:dyDescent="0.25">
      <c r="A35" s="145"/>
      <c r="B35" s="23" t="s">
        <v>30</v>
      </c>
      <c r="C35" s="7"/>
    </row>
    <row r="36" spans="1:3" x14ac:dyDescent="0.25">
      <c r="A36" s="145"/>
      <c r="B36" s="23" t="s">
        <v>31</v>
      </c>
      <c r="C36" s="7"/>
    </row>
    <row r="37" spans="1:3" x14ac:dyDescent="0.25">
      <c r="A37" s="145"/>
      <c r="B37" s="24" t="s">
        <v>32</v>
      </c>
      <c r="C37" s="7"/>
    </row>
    <row r="38" spans="1:3" x14ac:dyDescent="0.25">
      <c r="A38" s="145"/>
      <c r="B38" s="24" t="s">
        <v>33</v>
      </c>
      <c r="C38" s="7"/>
    </row>
    <row r="39" spans="1:3" x14ac:dyDescent="0.25">
      <c r="A39" s="145"/>
      <c r="B39" s="24" t="s">
        <v>34</v>
      </c>
      <c r="C39" s="7"/>
    </row>
    <row r="40" spans="1:3" x14ac:dyDescent="0.25">
      <c r="A40" s="25"/>
      <c r="B40" s="23"/>
      <c r="C40" s="7"/>
    </row>
    <row r="41" spans="1:3" ht="15" customHeight="1" x14ac:dyDescent="0.25">
      <c r="A41" s="148" t="s">
        <v>35</v>
      </c>
      <c r="B41" s="23" t="s">
        <v>36</v>
      </c>
      <c r="C41" s="22"/>
    </row>
    <row r="42" spans="1:3" x14ac:dyDescent="0.25">
      <c r="A42" s="148"/>
      <c r="B42" s="23" t="s">
        <v>37</v>
      </c>
      <c r="C42" s="22"/>
    </row>
    <row r="43" spans="1:3" x14ac:dyDescent="0.25">
      <c r="A43" s="148"/>
      <c r="B43" s="23" t="s">
        <v>38</v>
      </c>
      <c r="C43" s="22"/>
    </row>
    <row r="44" spans="1:3" x14ac:dyDescent="0.25">
      <c r="A44" s="148"/>
      <c r="B44" s="23" t="s">
        <v>39</v>
      </c>
      <c r="C44" s="22"/>
    </row>
    <row r="45" spans="1:3" x14ac:dyDescent="0.25">
      <c r="A45" s="26"/>
      <c r="B45" s="27"/>
      <c r="C45" s="28"/>
    </row>
    <row r="46" spans="1:3" ht="15" customHeight="1" x14ac:dyDescent="0.25">
      <c r="A46" s="148" t="s">
        <v>40</v>
      </c>
      <c r="B46" s="23" t="s">
        <v>41</v>
      </c>
      <c r="C46" s="22"/>
    </row>
    <row r="47" spans="1:3" x14ac:dyDescent="0.25">
      <c r="A47" s="148"/>
      <c r="B47" s="23" t="s">
        <v>42</v>
      </c>
      <c r="C47" s="22"/>
    </row>
    <row r="48" spans="1:3" x14ac:dyDescent="0.25">
      <c r="A48" s="148"/>
      <c r="B48" s="23" t="s">
        <v>43</v>
      </c>
      <c r="C48" s="22"/>
    </row>
    <row r="49" spans="1:3" x14ac:dyDescent="0.25">
      <c r="A49" s="148"/>
      <c r="B49" s="23" t="s">
        <v>44</v>
      </c>
      <c r="C49" s="22"/>
    </row>
    <row r="50" spans="1:3" x14ac:dyDescent="0.25">
      <c r="A50" s="148"/>
      <c r="B50" s="23" t="s">
        <v>45</v>
      </c>
      <c r="C50" s="22"/>
    </row>
    <row r="51" spans="1:3" x14ac:dyDescent="0.25">
      <c r="A51" s="148"/>
      <c r="B51" s="23" t="s">
        <v>46</v>
      </c>
      <c r="C51" s="22"/>
    </row>
    <row r="52" spans="1:3" x14ac:dyDescent="0.25">
      <c r="A52" s="148"/>
      <c r="B52" s="23" t="s">
        <v>47</v>
      </c>
      <c r="C52" s="22"/>
    </row>
    <row r="53" spans="1:3" x14ac:dyDescent="0.25">
      <c r="A53" s="148"/>
      <c r="B53" s="6" t="s">
        <v>48</v>
      </c>
      <c r="C53" s="22"/>
    </row>
    <row r="54" spans="1:3" x14ac:dyDescent="0.25">
      <c r="A54" s="148"/>
      <c r="B54" s="13" t="s">
        <v>49</v>
      </c>
      <c r="C54" s="22"/>
    </row>
    <row r="55" spans="1:3" x14ac:dyDescent="0.25">
      <c r="B55" s="9"/>
      <c r="C55" s="28"/>
    </row>
    <row r="56" spans="1:3" x14ac:dyDescent="0.25">
      <c r="A56" s="149" t="s">
        <v>50</v>
      </c>
      <c r="B56" s="13" t="s">
        <v>51</v>
      </c>
      <c r="C56" s="22"/>
    </row>
    <row r="57" spans="1:3" x14ac:dyDescent="0.25">
      <c r="A57" s="149"/>
      <c r="B57" s="13" t="s">
        <v>52</v>
      </c>
      <c r="C57" s="22"/>
    </row>
    <row r="58" spans="1:3" x14ac:dyDescent="0.25">
      <c r="A58" s="149"/>
      <c r="B58" s="13" t="s">
        <v>53</v>
      </c>
      <c r="C58" s="22"/>
    </row>
    <row r="59" spans="1:3" x14ac:dyDescent="0.25">
      <c r="A59" s="29"/>
      <c r="B59" s="9"/>
      <c r="C59" s="28"/>
    </row>
    <row r="60" spans="1:3" x14ac:dyDescent="0.25">
      <c r="A60" s="149" t="s">
        <v>54</v>
      </c>
      <c r="B60" s="23" t="s">
        <v>55</v>
      </c>
      <c r="C60" s="22"/>
    </row>
    <row r="61" spans="1:3" x14ac:dyDescent="0.25">
      <c r="A61" s="149"/>
      <c r="B61" s="13" t="s">
        <v>56</v>
      </c>
      <c r="C61" s="22"/>
    </row>
    <row r="62" spans="1:3" x14ac:dyDescent="0.25">
      <c r="A62" s="149"/>
      <c r="B62" s="13" t="s">
        <v>57</v>
      </c>
      <c r="C62" s="22"/>
    </row>
    <row r="63" spans="1:3" x14ac:dyDescent="0.25">
      <c r="A63" s="149"/>
      <c r="B63" s="13" t="s">
        <v>58</v>
      </c>
      <c r="C63" s="22"/>
    </row>
    <row r="64" spans="1:3" x14ac:dyDescent="0.25">
      <c r="A64" s="149"/>
      <c r="B64" s="13" t="s">
        <v>59</v>
      </c>
      <c r="C64" s="22"/>
    </row>
    <row r="65" spans="1:3" x14ac:dyDescent="0.25">
      <c r="B65" s="9"/>
      <c r="C65" s="28"/>
    </row>
    <row r="66" spans="1:3" x14ac:dyDescent="0.25">
      <c r="A66" s="150" t="s">
        <v>7</v>
      </c>
      <c r="B66" s="23" t="s">
        <v>60</v>
      </c>
      <c r="C66" s="7"/>
    </row>
    <row r="67" spans="1:3" x14ac:dyDescent="0.25">
      <c r="A67" s="150"/>
      <c r="B67" s="23" t="s">
        <v>61</v>
      </c>
      <c r="C67" s="7"/>
    </row>
    <row r="68" spans="1:3" x14ac:dyDescent="0.25">
      <c r="A68" s="150"/>
      <c r="B68" s="23" t="s">
        <v>62</v>
      </c>
      <c r="C68" s="7"/>
    </row>
    <row r="69" spans="1:3" x14ac:dyDescent="0.25">
      <c r="A69" s="150"/>
      <c r="B69" s="23" t="s">
        <v>63</v>
      </c>
      <c r="C69" s="7"/>
    </row>
    <row r="70" spans="1:3" x14ac:dyDescent="0.25">
      <c r="A70" s="150"/>
      <c r="B70" s="30" t="s">
        <v>7</v>
      </c>
      <c r="C70" s="7"/>
    </row>
    <row r="71" spans="1:3" x14ac:dyDescent="0.25">
      <c r="A71" s="31"/>
      <c r="B71" s="27"/>
      <c r="C71" s="32"/>
    </row>
    <row r="72" spans="1:3" x14ac:dyDescent="0.25">
      <c r="A72" s="151" t="s">
        <v>64</v>
      </c>
      <c r="B72" s="23" t="s">
        <v>65</v>
      </c>
      <c r="C72" s="7"/>
    </row>
    <row r="73" spans="1:3" x14ac:dyDescent="0.25">
      <c r="A73" s="151"/>
      <c r="B73" s="6" t="s">
        <v>66</v>
      </c>
      <c r="C73" s="7"/>
    </row>
    <row r="74" spans="1:3" x14ac:dyDescent="0.25">
      <c r="A74" s="151"/>
      <c r="B74" s="30" t="s">
        <v>67</v>
      </c>
      <c r="C74" s="7"/>
    </row>
    <row r="75" spans="1:3" x14ac:dyDescent="0.25">
      <c r="A75" s="151"/>
      <c r="B75" s="23" t="s">
        <v>68</v>
      </c>
      <c r="C75" s="7"/>
    </row>
    <row r="76" spans="1:3" x14ac:dyDescent="0.25">
      <c r="A76" s="151"/>
      <c r="B76" s="23" t="s">
        <v>69</v>
      </c>
      <c r="C76" s="7"/>
    </row>
    <row r="77" spans="1:3" x14ac:dyDescent="0.25">
      <c r="A77" s="151"/>
      <c r="B77" s="30" t="s">
        <v>7</v>
      </c>
      <c r="C77" s="7"/>
    </row>
    <row r="78" spans="1:3" x14ac:dyDescent="0.25">
      <c r="A78" s="31"/>
      <c r="B78" s="33"/>
      <c r="C78" s="32"/>
    </row>
    <row r="79" spans="1:3" x14ac:dyDescent="0.25">
      <c r="B79" s="34" t="s">
        <v>70</v>
      </c>
      <c r="C79" s="35">
        <f>SUM(C22:C73)</f>
        <v>0</v>
      </c>
    </row>
    <row r="80" spans="1:3" x14ac:dyDescent="0.25">
      <c r="B80" s="36" t="s">
        <v>71</v>
      </c>
      <c r="C80" s="16">
        <f>C18-C79</f>
        <v>0</v>
      </c>
    </row>
    <row r="81" spans="1:3" x14ac:dyDescent="0.25">
      <c r="B81" s="37"/>
      <c r="C81" s="17"/>
    </row>
    <row r="82" spans="1:3" x14ac:dyDescent="0.25">
      <c r="B82" s="38"/>
      <c r="C82" s="17"/>
    </row>
    <row r="83" spans="1:3" x14ac:dyDescent="0.25">
      <c r="B83" s="18" t="s">
        <v>72</v>
      </c>
      <c r="C83" s="39"/>
    </row>
    <row r="84" spans="1:3" x14ac:dyDescent="0.25">
      <c r="A84" s="146" t="s">
        <v>73</v>
      </c>
      <c r="B84" s="6" t="s">
        <v>74</v>
      </c>
      <c r="C84" s="7"/>
    </row>
    <row r="85" spans="1:3" x14ac:dyDescent="0.25">
      <c r="A85" s="146"/>
      <c r="B85" s="23" t="s">
        <v>75</v>
      </c>
      <c r="C85" s="22">
        <v>20</v>
      </c>
    </row>
    <row r="86" spans="1:3" x14ac:dyDescent="0.25">
      <c r="A86" s="146"/>
      <c r="B86" s="40" t="s">
        <v>76</v>
      </c>
      <c r="C86" s="22"/>
    </row>
    <row r="87" spans="1:3" x14ac:dyDescent="0.25">
      <c r="A87" s="146"/>
      <c r="B87" s="13" t="s">
        <v>77</v>
      </c>
      <c r="C87" s="22"/>
    </row>
    <row r="88" spans="1:3" x14ac:dyDescent="0.25">
      <c r="A88" s="146"/>
      <c r="B88" s="13" t="s">
        <v>78</v>
      </c>
      <c r="C88" s="22"/>
    </row>
    <row r="89" spans="1:3" x14ac:dyDescent="0.25">
      <c r="B89" s="9"/>
      <c r="C89" s="7"/>
    </row>
    <row r="90" spans="1:3" x14ac:dyDescent="0.25">
      <c r="A90" s="145" t="s">
        <v>79</v>
      </c>
      <c r="B90" s="6" t="s">
        <v>80</v>
      </c>
      <c r="C90" s="7"/>
    </row>
    <row r="91" spans="1:3" x14ac:dyDescent="0.25">
      <c r="A91" s="145"/>
      <c r="B91" s="6" t="s">
        <v>81</v>
      </c>
      <c r="C91" s="22"/>
    </row>
    <row r="92" spans="1:3" x14ac:dyDescent="0.25">
      <c r="A92" s="145"/>
      <c r="B92" s="6" t="s">
        <v>82</v>
      </c>
      <c r="C92" s="7"/>
    </row>
    <row r="93" spans="1:3" x14ac:dyDescent="0.25">
      <c r="A93" s="41"/>
      <c r="B93" s="6"/>
      <c r="C93" s="7"/>
    </row>
    <row r="94" spans="1:3" x14ac:dyDescent="0.25">
      <c r="A94" s="146" t="s">
        <v>83</v>
      </c>
      <c r="B94" s="23" t="s">
        <v>84</v>
      </c>
      <c r="C94" s="7"/>
    </row>
    <row r="95" spans="1:3" x14ac:dyDescent="0.25">
      <c r="A95" s="146"/>
      <c r="B95" s="23" t="s">
        <v>85</v>
      </c>
      <c r="C95" s="7"/>
    </row>
    <row r="96" spans="1:3" x14ac:dyDescent="0.25">
      <c r="A96" s="146"/>
      <c r="B96" s="6" t="s">
        <v>86</v>
      </c>
      <c r="C96" s="7"/>
    </row>
    <row r="97" spans="1:3" x14ac:dyDescent="0.25">
      <c r="A97" s="42"/>
      <c r="B97" s="20"/>
      <c r="C97" s="7"/>
    </row>
    <row r="98" spans="1:3" x14ac:dyDescent="0.25">
      <c r="A98" s="147" t="s">
        <v>7</v>
      </c>
      <c r="B98" s="6" t="s">
        <v>87</v>
      </c>
      <c r="C98" s="7"/>
    </row>
    <row r="99" spans="1:3" x14ac:dyDescent="0.25">
      <c r="A99" s="147"/>
      <c r="B99" s="20" t="s">
        <v>88</v>
      </c>
      <c r="C99" s="7"/>
    </row>
    <row r="100" spans="1:3" x14ac:dyDescent="0.25">
      <c r="A100" s="147"/>
      <c r="B100" s="6" t="s">
        <v>89</v>
      </c>
      <c r="C100" s="7"/>
    </row>
    <row r="101" spans="1:3" x14ac:dyDescent="0.25">
      <c r="A101" s="147"/>
      <c r="B101" s="6" t="s">
        <v>90</v>
      </c>
      <c r="C101" s="7"/>
    </row>
    <row r="102" spans="1:3" x14ac:dyDescent="0.25">
      <c r="A102" s="147"/>
      <c r="B102" s="6" t="s">
        <v>91</v>
      </c>
      <c r="C102" s="7"/>
    </row>
    <row r="103" spans="1:3" x14ac:dyDescent="0.25">
      <c r="A103" s="43"/>
      <c r="B103" s="6"/>
      <c r="C103" s="7"/>
    </row>
    <row r="104" spans="1:3" x14ac:dyDescent="0.25">
      <c r="B104" s="44" t="s">
        <v>92</v>
      </c>
      <c r="C104" s="35">
        <f>SUM(C85:C103)</f>
        <v>20</v>
      </c>
    </row>
    <row r="105" spans="1:3" x14ac:dyDescent="0.25">
      <c r="B105" s="29"/>
      <c r="C105" s="45"/>
    </row>
    <row r="106" spans="1:3" x14ac:dyDescent="0.25">
      <c r="B106" s="34" t="s">
        <v>93</v>
      </c>
      <c r="C106" s="35" t="e">
        <f>#REF!/12</f>
        <v>#REF!</v>
      </c>
    </row>
    <row r="107" spans="1:3" ht="15.75" x14ac:dyDescent="0.25">
      <c r="B107" s="46"/>
      <c r="C107" s="47"/>
    </row>
    <row r="108" spans="1:3" x14ac:dyDescent="0.25">
      <c r="B108" s="18" t="s">
        <v>94</v>
      </c>
      <c r="C108" s="19"/>
    </row>
    <row r="109" spans="1:3" x14ac:dyDescent="0.25">
      <c r="B109" s="6" t="s">
        <v>95</v>
      </c>
      <c r="C109" s="22">
        <f>C18</f>
        <v>0</v>
      </c>
    </row>
    <row r="110" spans="1:3" x14ac:dyDescent="0.25">
      <c r="B110" s="6" t="s">
        <v>96</v>
      </c>
      <c r="C110" s="22" t="e">
        <f>C106</f>
        <v>#REF!</v>
      </c>
    </row>
    <row r="111" spans="1:3" x14ac:dyDescent="0.25">
      <c r="B111" s="48" t="s">
        <v>97</v>
      </c>
      <c r="C111" s="49" t="e">
        <f>C109-C110</f>
        <v>#REF!</v>
      </c>
    </row>
    <row r="112" spans="1:3" ht="15.75" x14ac:dyDescent="0.25">
      <c r="B112" s="50"/>
      <c r="C112" s="47"/>
    </row>
    <row r="113" spans="2:2" x14ac:dyDescent="0.25">
      <c r="B113" s="29"/>
    </row>
    <row r="114" spans="2:2" x14ac:dyDescent="0.25">
      <c r="B114" s="29"/>
    </row>
  </sheetData>
  <sheetProtection selectLockedCells="1" selectUnlockedCells="1"/>
  <mergeCells count="15">
    <mergeCell ref="A41:A44"/>
    <mergeCell ref="A3:A7"/>
    <mergeCell ref="A9:A12"/>
    <mergeCell ref="A14:A16"/>
    <mergeCell ref="A22:A31"/>
    <mergeCell ref="A33:A39"/>
    <mergeCell ref="A90:A92"/>
    <mergeCell ref="A94:A96"/>
    <mergeCell ref="A98:A102"/>
    <mergeCell ref="A46:A54"/>
    <mergeCell ref="A56:A58"/>
    <mergeCell ref="A60:A64"/>
    <mergeCell ref="A66:A70"/>
    <mergeCell ref="A72:A77"/>
    <mergeCell ref="A84:A88"/>
  </mergeCell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0"/>
  <sheetViews>
    <sheetView tabSelected="1" view="pageBreakPreview" zoomScale="145" zoomScaleSheetLayoutView="145" workbookViewId="0">
      <selection sqref="A1:B5"/>
    </sheetView>
  </sheetViews>
  <sheetFormatPr defaultRowHeight="12.75" x14ac:dyDescent="0.2"/>
  <cols>
    <col min="1" max="1" width="55.28515625" style="51" customWidth="1"/>
    <col min="2" max="2" width="20.7109375" style="51" customWidth="1"/>
    <col min="3" max="3" width="36" style="52" hidden="1" customWidth="1"/>
    <col min="4" max="4" width="33.42578125" style="52" customWidth="1"/>
    <col min="5" max="5" width="20.7109375" style="52" customWidth="1"/>
    <col min="6" max="6" width="14.28515625" style="52" customWidth="1"/>
    <col min="7" max="7" width="15.42578125" style="52" customWidth="1"/>
    <col min="8" max="8" width="9.28515625" style="52" customWidth="1"/>
    <col min="9" max="13" width="9.140625" style="52"/>
    <col min="14" max="16384" width="9.140625" style="51"/>
  </cols>
  <sheetData>
    <row r="1" spans="1:12" s="54" customFormat="1" ht="15.75" customHeight="1" x14ac:dyDescent="0.25">
      <c r="A1" s="154" t="s">
        <v>194</v>
      </c>
      <c r="B1" s="155"/>
      <c r="C1" s="53"/>
      <c r="D1" s="53"/>
      <c r="E1" s="53"/>
      <c r="F1" s="53"/>
      <c r="G1" s="53"/>
      <c r="H1" s="53"/>
      <c r="I1" s="53"/>
      <c r="J1" s="53"/>
      <c r="K1" s="53"/>
      <c r="L1" s="53"/>
    </row>
    <row r="2" spans="1:12" s="54" customFormat="1" ht="12.75" customHeight="1" x14ac:dyDescent="0.25">
      <c r="A2" s="155"/>
      <c r="B2" s="155"/>
      <c r="C2" s="53"/>
      <c r="D2" s="53"/>
      <c r="E2" s="53"/>
      <c r="F2" s="53"/>
      <c r="G2" s="53"/>
      <c r="H2" s="53"/>
      <c r="I2" s="53"/>
      <c r="J2" s="53"/>
      <c r="K2" s="53"/>
      <c r="L2" s="53"/>
    </row>
    <row r="3" spans="1:12" s="54" customFormat="1" ht="12.75" customHeight="1" x14ac:dyDescent="0.25">
      <c r="A3" s="155"/>
      <c r="B3" s="155"/>
      <c r="C3" s="53"/>
      <c r="D3" s="53"/>
      <c r="E3" s="53"/>
      <c r="F3" s="53"/>
      <c r="G3" s="53"/>
      <c r="H3" s="53"/>
      <c r="I3" s="53"/>
      <c r="J3" s="53"/>
      <c r="K3" s="53"/>
      <c r="L3" s="53"/>
    </row>
    <row r="4" spans="1:12" s="54" customFormat="1" ht="12.75" customHeight="1" x14ac:dyDescent="0.25">
      <c r="A4" s="155"/>
      <c r="B4" s="155"/>
      <c r="C4" s="53"/>
      <c r="D4" s="53"/>
      <c r="E4" s="53"/>
      <c r="F4" s="53"/>
      <c r="G4" s="53"/>
      <c r="H4" s="53"/>
      <c r="I4" s="53"/>
      <c r="J4" s="53"/>
      <c r="K4" s="53"/>
      <c r="L4" s="53"/>
    </row>
    <row r="5" spans="1:12" s="54" customFormat="1" ht="28.5" customHeight="1" x14ac:dyDescent="0.25">
      <c r="A5" s="155"/>
      <c r="B5" s="155"/>
      <c r="C5" s="53"/>
      <c r="D5" s="53"/>
      <c r="E5" s="53"/>
      <c r="F5" s="53"/>
      <c r="G5" s="53"/>
      <c r="H5" s="53"/>
      <c r="I5" s="53"/>
      <c r="J5" s="53"/>
      <c r="K5" s="53"/>
      <c r="L5" s="53"/>
    </row>
    <row r="6" spans="1:12" ht="9" hidden="1" customHeight="1" x14ac:dyDescent="0.2"/>
    <row r="7" spans="1:12" hidden="1" x14ac:dyDescent="0.2"/>
    <row r="8" spans="1:12" hidden="1" x14ac:dyDescent="0.2"/>
    <row r="9" spans="1:12" hidden="1" x14ac:dyDescent="0.2"/>
    <row r="10" spans="1:12" hidden="1" x14ac:dyDescent="0.2"/>
    <row r="11" spans="1:12" hidden="1" x14ac:dyDescent="0.2"/>
    <row r="12" spans="1:12" hidden="1" x14ac:dyDescent="0.2"/>
    <row r="13" spans="1:12" hidden="1" x14ac:dyDescent="0.2"/>
    <row r="14" spans="1:12" hidden="1" x14ac:dyDescent="0.2"/>
    <row r="15" spans="1:12" hidden="1" x14ac:dyDescent="0.2"/>
    <row r="16" spans="1:12" ht="15" customHeight="1" x14ac:dyDescent="0.2">
      <c r="A16" s="55"/>
      <c r="B16" s="56" t="s">
        <v>0</v>
      </c>
      <c r="C16" s="56" t="s">
        <v>99</v>
      </c>
    </row>
    <row r="17" spans="1:4" ht="15.75" x14ac:dyDescent="0.25">
      <c r="A17" s="57" t="s">
        <v>182</v>
      </c>
      <c r="B17" s="58"/>
      <c r="C17" s="55"/>
    </row>
    <row r="18" spans="1:4" ht="12.75" customHeight="1" x14ac:dyDescent="0.2">
      <c r="A18" s="55" t="s">
        <v>183</v>
      </c>
      <c r="B18" s="59">
        <v>0</v>
      </c>
      <c r="C18" s="60"/>
    </row>
    <row r="19" spans="1:4" ht="12.75" customHeight="1" x14ac:dyDescent="0.2">
      <c r="A19" s="62" t="s">
        <v>103</v>
      </c>
      <c r="B19" s="59">
        <v>0</v>
      </c>
      <c r="C19" s="60" t="s">
        <v>104</v>
      </c>
    </row>
    <row r="20" spans="1:4" x14ac:dyDescent="0.2">
      <c r="A20" s="55" t="s">
        <v>10</v>
      </c>
      <c r="B20" s="59">
        <v>0</v>
      </c>
      <c r="C20" s="60" t="s">
        <v>105</v>
      </c>
    </row>
    <row r="21" spans="1:4" ht="13.9" customHeight="1" x14ac:dyDescent="0.2">
      <c r="A21" s="55" t="s">
        <v>184</v>
      </c>
      <c r="B21" s="64">
        <v>0</v>
      </c>
      <c r="C21" s="61"/>
    </row>
    <row r="22" spans="1:4" ht="16.5" customHeight="1" x14ac:dyDescent="0.2">
      <c r="A22" s="52" t="s">
        <v>7</v>
      </c>
      <c r="B22" s="59">
        <v>0</v>
      </c>
      <c r="C22" s="61"/>
      <c r="D22" s="55"/>
    </row>
    <row r="23" spans="1:4" x14ac:dyDescent="0.2">
      <c r="A23" s="66" t="s">
        <v>15</v>
      </c>
      <c r="B23" s="67">
        <f>SUM(B18:B22)</f>
        <v>0</v>
      </c>
      <c r="C23" s="68"/>
      <c r="D23" s="55"/>
    </row>
    <row r="24" spans="1:4" x14ac:dyDescent="0.2">
      <c r="A24" s="52"/>
      <c r="B24" s="60"/>
      <c r="C24" s="55"/>
      <c r="D24" s="55"/>
    </row>
    <row r="25" spans="1:4" x14ac:dyDescent="0.2">
      <c r="A25" s="55"/>
      <c r="B25" s="60"/>
      <c r="C25" s="55"/>
      <c r="D25" s="69"/>
    </row>
    <row r="26" spans="1:4" ht="15.75" x14ac:dyDescent="0.25">
      <c r="A26" s="57" t="s">
        <v>16</v>
      </c>
      <c r="B26" s="70"/>
      <c r="C26" s="55"/>
      <c r="D26" s="55"/>
    </row>
    <row r="27" spans="1:4" ht="13.9" customHeight="1" x14ac:dyDescent="0.2">
      <c r="A27" s="55" t="s">
        <v>18</v>
      </c>
      <c r="B27" s="59">
        <v>0</v>
      </c>
      <c r="C27" s="60"/>
      <c r="D27" s="55"/>
    </row>
    <row r="28" spans="1:4" ht="12.75" customHeight="1" x14ac:dyDescent="0.2">
      <c r="A28" s="63" t="s">
        <v>108</v>
      </c>
      <c r="B28" s="59">
        <v>0</v>
      </c>
      <c r="C28" s="71" t="s">
        <v>109</v>
      </c>
      <c r="D28" s="55"/>
    </row>
    <row r="29" spans="1:4" x14ac:dyDescent="0.2">
      <c r="A29" s="55" t="s">
        <v>185</v>
      </c>
      <c r="B29" s="59">
        <v>0</v>
      </c>
      <c r="C29" s="60" t="s">
        <v>111</v>
      </c>
      <c r="D29" s="55"/>
    </row>
    <row r="30" spans="1:4" x14ac:dyDescent="0.2">
      <c r="A30" s="55" t="s">
        <v>19</v>
      </c>
      <c r="B30" s="59">
        <v>0</v>
      </c>
      <c r="C30" s="60" t="s">
        <v>117</v>
      </c>
      <c r="D30" s="55"/>
    </row>
    <row r="31" spans="1:4" x14ac:dyDescent="0.2">
      <c r="A31" s="55" t="s">
        <v>20</v>
      </c>
      <c r="B31" s="59">
        <v>0</v>
      </c>
      <c r="C31" s="60" t="s">
        <v>118</v>
      </c>
      <c r="D31" s="55"/>
    </row>
    <row r="32" spans="1:4" x14ac:dyDescent="0.2">
      <c r="A32" s="55" t="s">
        <v>119</v>
      </c>
      <c r="B32" s="59">
        <v>0</v>
      </c>
      <c r="C32" s="60" t="s">
        <v>120</v>
      </c>
      <c r="D32" s="55"/>
    </row>
    <row r="33" spans="1:6" ht="12.75" customHeight="1" x14ac:dyDescent="0.2">
      <c r="A33" s="55" t="s">
        <v>186</v>
      </c>
      <c r="B33" s="59">
        <v>0</v>
      </c>
      <c r="C33" s="60"/>
    </row>
    <row r="34" spans="1:6" x14ac:dyDescent="0.2">
      <c r="A34" s="63" t="s">
        <v>123</v>
      </c>
      <c r="B34" s="64">
        <v>0</v>
      </c>
      <c r="C34" s="60"/>
    </row>
    <row r="35" spans="1:6" x14ac:dyDescent="0.2">
      <c r="A35" s="62" t="s">
        <v>29</v>
      </c>
      <c r="B35" s="59">
        <v>0</v>
      </c>
      <c r="C35" s="60" t="s">
        <v>124</v>
      </c>
    </row>
    <row r="36" spans="1:6" x14ac:dyDescent="0.2">
      <c r="A36" s="62" t="s">
        <v>30</v>
      </c>
      <c r="B36" s="59">
        <v>0</v>
      </c>
      <c r="C36" s="60"/>
    </row>
    <row r="37" spans="1:6" x14ac:dyDescent="0.2">
      <c r="A37" s="62" t="s">
        <v>31</v>
      </c>
      <c r="B37" s="59">
        <v>0</v>
      </c>
      <c r="C37" s="60"/>
    </row>
    <row r="38" spans="1:6" ht="12.75" customHeight="1" x14ac:dyDescent="0.2">
      <c r="A38" s="62" t="s">
        <v>33</v>
      </c>
      <c r="B38" s="64">
        <v>0</v>
      </c>
      <c r="C38" s="60"/>
    </row>
    <row r="39" spans="1:6" x14ac:dyDescent="0.2">
      <c r="A39" s="62" t="s">
        <v>37</v>
      </c>
      <c r="B39" s="64">
        <v>0</v>
      </c>
      <c r="C39" s="60"/>
      <c r="E39" s="72"/>
    </row>
    <row r="40" spans="1:6" x14ac:dyDescent="0.2">
      <c r="A40" s="62" t="s">
        <v>38</v>
      </c>
      <c r="B40" s="64">
        <v>0</v>
      </c>
      <c r="C40" s="60"/>
    </row>
    <row r="41" spans="1:6" x14ac:dyDescent="0.2">
      <c r="A41" s="62" t="s">
        <v>39</v>
      </c>
      <c r="B41" s="64">
        <v>0</v>
      </c>
      <c r="C41" s="60"/>
      <c r="F41" s="73"/>
    </row>
    <row r="42" spans="1:6" ht="13.9" customHeight="1" x14ac:dyDescent="0.2">
      <c r="A42" s="69" t="s">
        <v>128</v>
      </c>
      <c r="B42" s="64">
        <v>0</v>
      </c>
      <c r="C42" s="71"/>
    </row>
    <row r="43" spans="1:6" x14ac:dyDescent="0.2">
      <c r="A43" s="69" t="s">
        <v>129</v>
      </c>
      <c r="B43" s="64">
        <v>0</v>
      </c>
      <c r="C43" s="60"/>
      <c r="D43" s="55"/>
    </row>
    <row r="44" spans="1:6" x14ac:dyDescent="0.2">
      <c r="A44" s="62" t="s">
        <v>43</v>
      </c>
      <c r="B44" s="64">
        <v>0</v>
      </c>
      <c r="C44" s="60" t="s">
        <v>130</v>
      </c>
    </row>
    <row r="45" spans="1:6" x14ac:dyDescent="0.2">
      <c r="A45" s="62" t="s">
        <v>44</v>
      </c>
      <c r="B45" s="64">
        <v>0</v>
      </c>
      <c r="C45" s="60" t="s">
        <v>131</v>
      </c>
    </row>
    <row r="46" spans="1:6" x14ac:dyDescent="0.2">
      <c r="A46" s="62" t="s">
        <v>46</v>
      </c>
      <c r="B46" s="64">
        <v>0</v>
      </c>
      <c r="C46" s="60" t="s">
        <v>132</v>
      </c>
      <c r="D46" s="55"/>
    </row>
    <row r="47" spans="1:6" x14ac:dyDescent="0.2">
      <c r="A47" s="55" t="s">
        <v>48</v>
      </c>
      <c r="B47" s="64">
        <v>0</v>
      </c>
      <c r="C47" s="60" t="s">
        <v>133</v>
      </c>
    </row>
    <row r="48" spans="1:6" x14ac:dyDescent="0.2">
      <c r="A48" s="65" t="s">
        <v>134</v>
      </c>
      <c r="B48" s="64">
        <v>0</v>
      </c>
      <c r="C48" s="60" t="s">
        <v>135</v>
      </c>
    </row>
    <row r="49" spans="1:6" x14ac:dyDescent="0.2">
      <c r="A49" s="69" t="s">
        <v>136</v>
      </c>
      <c r="B49" s="59">
        <v>0</v>
      </c>
      <c r="C49" s="60" t="s">
        <v>137</v>
      </c>
    </row>
    <row r="50" spans="1:6" ht="12.75" customHeight="1" x14ac:dyDescent="0.2">
      <c r="A50" s="62" t="s">
        <v>68</v>
      </c>
      <c r="B50" s="59">
        <v>0</v>
      </c>
      <c r="C50" s="60"/>
    </row>
    <row r="51" spans="1:6" x14ac:dyDescent="0.2">
      <c r="A51" s="62" t="s">
        <v>69</v>
      </c>
      <c r="B51" s="59">
        <v>0</v>
      </c>
      <c r="C51" s="60" t="s">
        <v>139</v>
      </c>
    </row>
    <row r="52" spans="1:6" ht="15" customHeight="1" x14ac:dyDescent="0.2">
      <c r="A52" s="65" t="s">
        <v>140</v>
      </c>
      <c r="B52" s="64">
        <v>0</v>
      </c>
      <c r="C52" s="60"/>
    </row>
    <row r="53" spans="1:6" x14ac:dyDescent="0.2">
      <c r="A53" s="52" t="s">
        <v>50</v>
      </c>
      <c r="B53" s="64">
        <v>0</v>
      </c>
      <c r="C53" s="60"/>
    </row>
    <row r="54" spans="1:6" ht="15" customHeight="1" x14ac:dyDescent="0.2">
      <c r="A54" s="62" t="s">
        <v>141</v>
      </c>
      <c r="B54" s="64">
        <v>0</v>
      </c>
      <c r="C54" s="60" t="s">
        <v>142</v>
      </c>
    </row>
    <row r="55" spans="1:6" ht="12.75" customHeight="1" x14ac:dyDescent="0.2">
      <c r="A55" s="52" t="s">
        <v>143</v>
      </c>
      <c r="B55" s="64">
        <v>0</v>
      </c>
      <c r="C55" s="60" t="s">
        <v>144</v>
      </c>
    </row>
    <row r="56" spans="1:6" ht="12.75" customHeight="1" x14ac:dyDescent="0.2">
      <c r="A56" s="62" t="s">
        <v>187</v>
      </c>
      <c r="B56" s="59">
        <v>0</v>
      </c>
      <c r="C56" s="60" t="s">
        <v>145</v>
      </c>
      <c r="F56" s="73"/>
    </row>
    <row r="57" spans="1:6" x14ac:dyDescent="0.2">
      <c r="A57" s="62" t="s">
        <v>146</v>
      </c>
      <c r="B57" s="59">
        <v>0</v>
      </c>
      <c r="C57" s="60" t="s">
        <v>147</v>
      </c>
    </row>
    <row r="58" spans="1:6" x14ac:dyDescent="0.2">
      <c r="A58" s="62" t="s">
        <v>148</v>
      </c>
      <c r="B58" s="59">
        <v>0</v>
      </c>
      <c r="C58" s="60"/>
    </row>
    <row r="59" spans="1:6" x14ac:dyDescent="0.2">
      <c r="A59" s="62" t="s">
        <v>149</v>
      </c>
      <c r="B59" s="59">
        <v>0</v>
      </c>
      <c r="C59" s="60"/>
    </row>
    <row r="60" spans="1:6" x14ac:dyDescent="0.2">
      <c r="A60" s="62" t="s">
        <v>150</v>
      </c>
      <c r="B60" s="59">
        <v>0</v>
      </c>
      <c r="C60" s="60"/>
    </row>
    <row r="61" spans="1:6" x14ac:dyDescent="0.2">
      <c r="A61" s="62" t="s">
        <v>188</v>
      </c>
      <c r="B61" s="59">
        <v>0</v>
      </c>
      <c r="C61" s="60"/>
    </row>
    <row r="62" spans="1:6" x14ac:dyDescent="0.2">
      <c r="A62" s="62" t="s">
        <v>191</v>
      </c>
      <c r="B62" s="59">
        <v>0</v>
      </c>
      <c r="C62" s="60"/>
    </row>
    <row r="63" spans="1:6" x14ac:dyDescent="0.2">
      <c r="A63" s="62" t="s">
        <v>189</v>
      </c>
      <c r="B63" s="59">
        <v>0</v>
      </c>
      <c r="C63" s="60"/>
    </row>
    <row r="64" spans="1:6" x14ac:dyDescent="0.2">
      <c r="A64" s="62" t="s">
        <v>190</v>
      </c>
      <c r="B64" s="59">
        <v>0</v>
      </c>
      <c r="C64" s="60"/>
    </row>
    <row r="65" spans="1:4" x14ac:dyDescent="0.2">
      <c r="A65" s="62" t="s">
        <v>192</v>
      </c>
      <c r="B65" s="59">
        <v>0</v>
      </c>
      <c r="C65" s="60"/>
    </row>
    <row r="66" spans="1:4" x14ac:dyDescent="0.2">
      <c r="A66" s="62"/>
      <c r="B66" s="59">
        <v>0</v>
      </c>
      <c r="C66" s="60"/>
    </row>
    <row r="67" spans="1:4" x14ac:dyDescent="0.2">
      <c r="A67" s="62" t="s">
        <v>7</v>
      </c>
      <c r="B67" s="59">
        <v>0</v>
      </c>
      <c r="C67" s="60"/>
    </row>
    <row r="68" spans="1:4" x14ac:dyDescent="0.2">
      <c r="A68" s="66" t="s">
        <v>70</v>
      </c>
      <c r="B68" s="74">
        <f>SUM(B27:B67)</f>
        <v>0</v>
      </c>
      <c r="C68" s="60"/>
    </row>
    <row r="69" spans="1:4" x14ac:dyDescent="0.2">
      <c r="A69" s="75"/>
      <c r="B69" s="76"/>
      <c r="C69" s="60"/>
    </row>
    <row r="70" spans="1:4" x14ac:dyDescent="0.2">
      <c r="A70" s="77" t="s">
        <v>193</v>
      </c>
      <c r="B70" s="74">
        <f>B23-B68</f>
        <v>0</v>
      </c>
      <c r="C70" s="60"/>
    </row>
    <row r="71" spans="1:4" x14ac:dyDescent="0.2">
      <c r="A71" s="78"/>
      <c r="B71" s="60"/>
      <c r="C71" s="60"/>
    </row>
    <row r="72" spans="1:4" x14ac:dyDescent="0.2">
      <c r="A72" s="72"/>
      <c r="B72" s="61"/>
      <c r="C72" s="60"/>
    </row>
    <row r="73" spans="1:4" x14ac:dyDescent="0.2">
      <c r="A73" s="79"/>
      <c r="B73" s="79"/>
    </row>
    <row r="74" spans="1:4" x14ac:dyDescent="0.2">
      <c r="A74" s="79"/>
      <c r="B74" s="79"/>
      <c r="D74" s="80"/>
    </row>
    <row r="75" spans="1:4" x14ac:dyDescent="0.2">
      <c r="A75" s="79"/>
      <c r="B75" s="79"/>
    </row>
    <row r="76" spans="1:4" x14ac:dyDescent="0.2">
      <c r="A76" s="79"/>
      <c r="B76" s="79"/>
    </row>
    <row r="77" spans="1:4" x14ac:dyDescent="0.2">
      <c r="A77" s="79"/>
      <c r="B77" s="79"/>
    </row>
    <row r="78" spans="1:4" x14ac:dyDescent="0.2">
      <c r="A78" s="79"/>
      <c r="B78" s="79"/>
    </row>
    <row r="79" spans="1:4" x14ac:dyDescent="0.2">
      <c r="A79" s="79"/>
      <c r="B79" s="79"/>
    </row>
    <row r="80" spans="1:4" x14ac:dyDescent="0.2">
      <c r="A80" s="79"/>
      <c r="B80" s="79"/>
    </row>
    <row r="81" spans="1:2" x14ac:dyDescent="0.2">
      <c r="A81" s="79"/>
      <c r="B81" s="79"/>
    </row>
    <row r="82" spans="1:2" x14ac:dyDescent="0.2">
      <c r="A82" s="79"/>
      <c r="B82" s="79"/>
    </row>
    <row r="83" spans="1:2" x14ac:dyDescent="0.2">
      <c r="A83" s="79"/>
      <c r="B83" s="79"/>
    </row>
    <row r="84" spans="1:2" x14ac:dyDescent="0.2">
      <c r="A84" s="79"/>
      <c r="B84" s="79"/>
    </row>
    <row r="85" spans="1:2" x14ac:dyDescent="0.2">
      <c r="A85" s="79"/>
      <c r="B85" s="79"/>
    </row>
    <row r="86" spans="1:2" x14ac:dyDescent="0.2">
      <c r="A86" s="79"/>
      <c r="B86" s="79"/>
    </row>
    <row r="87" spans="1:2" x14ac:dyDescent="0.2">
      <c r="A87" s="79"/>
      <c r="B87" s="79"/>
    </row>
    <row r="88" spans="1:2" x14ac:dyDescent="0.2">
      <c r="A88" s="79"/>
      <c r="B88" s="79"/>
    </row>
    <row r="89" spans="1:2" x14ac:dyDescent="0.2">
      <c r="A89" s="79"/>
      <c r="B89" s="79"/>
    </row>
    <row r="90" spans="1:2" x14ac:dyDescent="0.2">
      <c r="A90" s="79"/>
      <c r="B90" s="79"/>
    </row>
    <row r="91" spans="1:2" x14ac:dyDescent="0.2">
      <c r="A91" s="79"/>
      <c r="B91" s="79"/>
    </row>
    <row r="92" spans="1:2" x14ac:dyDescent="0.2">
      <c r="A92" s="79"/>
      <c r="B92" s="79"/>
    </row>
    <row r="93" spans="1:2" x14ac:dyDescent="0.2">
      <c r="A93" s="79"/>
      <c r="B93" s="79"/>
    </row>
    <row r="94" spans="1:2" x14ac:dyDescent="0.2">
      <c r="A94" s="79"/>
      <c r="B94" s="79"/>
    </row>
    <row r="95" spans="1:2" x14ac:dyDescent="0.2">
      <c r="A95" s="79"/>
      <c r="B95" s="79"/>
    </row>
    <row r="96" spans="1:2" x14ac:dyDescent="0.2">
      <c r="A96" s="79"/>
      <c r="B96" s="79"/>
    </row>
    <row r="97" spans="1:2" x14ac:dyDescent="0.2">
      <c r="A97" s="79"/>
      <c r="B97" s="79"/>
    </row>
    <row r="98" spans="1:2" x14ac:dyDescent="0.2">
      <c r="A98" s="79"/>
      <c r="B98" s="79"/>
    </row>
    <row r="99" spans="1:2" x14ac:dyDescent="0.2">
      <c r="A99" s="79"/>
      <c r="B99" s="79"/>
    </row>
    <row r="100" spans="1:2" x14ac:dyDescent="0.2">
      <c r="A100" s="79"/>
      <c r="B100" s="79"/>
    </row>
    <row r="101" spans="1:2" x14ac:dyDescent="0.2">
      <c r="A101" s="79"/>
      <c r="B101" s="79"/>
    </row>
    <row r="102" spans="1:2" x14ac:dyDescent="0.2">
      <c r="A102" s="79"/>
      <c r="B102" s="79"/>
    </row>
    <row r="103" spans="1:2" x14ac:dyDescent="0.2">
      <c r="A103" s="79"/>
      <c r="B103" s="79"/>
    </row>
    <row r="104" spans="1:2" x14ac:dyDescent="0.2">
      <c r="A104" s="79"/>
      <c r="B104" s="79"/>
    </row>
    <row r="105" spans="1:2" x14ac:dyDescent="0.2">
      <c r="A105" s="79"/>
      <c r="B105" s="79"/>
    </row>
    <row r="106" spans="1:2" x14ac:dyDescent="0.2">
      <c r="A106" s="79"/>
      <c r="B106" s="79"/>
    </row>
    <row r="107" spans="1:2" x14ac:dyDescent="0.2">
      <c r="A107" s="79"/>
      <c r="B107" s="79"/>
    </row>
    <row r="108" spans="1:2" x14ac:dyDescent="0.2">
      <c r="A108" s="79"/>
      <c r="B108" s="79"/>
    </row>
    <row r="109" spans="1:2" x14ac:dyDescent="0.2">
      <c r="A109" s="79"/>
      <c r="B109" s="79"/>
    </row>
    <row r="110" spans="1:2" x14ac:dyDescent="0.2">
      <c r="A110" s="79"/>
      <c r="B110" s="79"/>
    </row>
    <row r="111" spans="1:2" x14ac:dyDescent="0.2">
      <c r="A111" s="79"/>
      <c r="B111" s="79"/>
    </row>
    <row r="112" spans="1:2" x14ac:dyDescent="0.2">
      <c r="A112" s="79"/>
      <c r="B112" s="79"/>
    </row>
    <row r="113" spans="1:2" x14ac:dyDescent="0.2">
      <c r="A113" s="79"/>
      <c r="B113" s="79"/>
    </row>
    <row r="114" spans="1:2" x14ac:dyDescent="0.2">
      <c r="A114" s="79"/>
      <c r="B114" s="79"/>
    </row>
    <row r="115" spans="1:2" x14ac:dyDescent="0.2">
      <c r="A115" s="79"/>
      <c r="B115" s="79"/>
    </row>
    <row r="116" spans="1:2" x14ac:dyDescent="0.2">
      <c r="A116" s="79"/>
      <c r="B116" s="79"/>
    </row>
    <row r="117" spans="1:2" x14ac:dyDescent="0.2">
      <c r="A117" s="79"/>
      <c r="B117" s="79"/>
    </row>
    <row r="118" spans="1:2" x14ac:dyDescent="0.2">
      <c r="A118" s="79"/>
      <c r="B118" s="79"/>
    </row>
    <row r="119" spans="1:2" x14ac:dyDescent="0.2">
      <c r="A119" s="79"/>
      <c r="B119" s="79"/>
    </row>
    <row r="120" spans="1:2" x14ac:dyDescent="0.2">
      <c r="A120" s="79"/>
      <c r="B120" s="79"/>
    </row>
    <row r="121" spans="1:2" x14ac:dyDescent="0.2">
      <c r="A121" s="79"/>
      <c r="B121" s="79"/>
    </row>
    <row r="122" spans="1:2" x14ac:dyDescent="0.2">
      <c r="A122" s="79"/>
      <c r="B122" s="79"/>
    </row>
    <row r="123" spans="1:2" x14ac:dyDescent="0.2">
      <c r="A123" s="79"/>
      <c r="B123" s="79"/>
    </row>
    <row r="124" spans="1:2" x14ac:dyDescent="0.2">
      <c r="A124" s="79"/>
      <c r="B124" s="79"/>
    </row>
    <row r="125" spans="1:2" x14ac:dyDescent="0.2">
      <c r="A125" s="79"/>
      <c r="B125" s="79"/>
    </row>
    <row r="126" spans="1:2" x14ac:dyDescent="0.2">
      <c r="A126" s="79"/>
      <c r="B126" s="79"/>
    </row>
    <row r="127" spans="1:2" x14ac:dyDescent="0.2">
      <c r="A127" s="79"/>
      <c r="B127" s="79"/>
    </row>
    <row r="128" spans="1:2" x14ac:dyDescent="0.2">
      <c r="A128" s="79"/>
      <c r="B128" s="79"/>
    </row>
    <row r="129" spans="1:2" x14ac:dyDescent="0.2">
      <c r="A129" s="79"/>
      <c r="B129" s="79"/>
    </row>
    <row r="130" spans="1:2" x14ac:dyDescent="0.2">
      <c r="A130" s="52"/>
      <c r="B130" s="52"/>
    </row>
    <row r="131" spans="1:2" x14ac:dyDescent="0.2">
      <c r="A131" s="52"/>
      <c r="B131" s="52"/>
    </row>
    <row r="132" spans="1:2" x14ac:dyDescent="0.2">
      <c r="A132" s="52"/>
      <c r="B132" s="52"/>
    </row>
    <row r="133" spans="1:2" x14ac:dyDescent="0.2">
      <c r="A133" s="52"/>
      <c r="B133" s="52"/>
    </row>
    <row r="134" spans="1:2" x14ac:dyDescent="0.2">
      <c r="A134" s="52"/>
      <c r="B134" s="52"/>
    </row>
    <row r="135" spans="1:2" x14ac:dyDescent="0.2">
      <c r="A135" s="52"/>
      <c r="B135" s="52"/>
    </row>
    <row r="136" spans="1:2" x14ac:dyDescent="0.2">
      <c r="A136" s="52"/>
      <c r="B136" s="52"/>
    </row>
    <row r="137" spans="1:2" x14ac:dyDescent="0.2">
      <c r="A137" s="52"/>
      <c r="B137" s="52"/>
    </row>
    <row r="138" spans="1:2" x14ac:dyDescent="0.2">
      <c r="A138" s="52"/>
      <c r="B138" s="52"/>
    </row>
    <row r="139" spans="1:2" x14ac:dyDescent="0.2">
      <c r="A139" s="52"/>
      <c r="B139" s="52"/>
    </row>
    <row r="140" spans="1:2" x14ac:dyDescent="0.2">
      <c r="A140" s="52"/>
      <c r="B140" s="52"/>
    </row>
  </sheetData>
  <sheetProtection selectLockedCells="1" selectUnlockedCells="1"/>
  <mergeCells count="1">
    <mergeCell ref="A1:B5"/>
  </mergeCells>
  <pageMargins left="0.74791666666666667" right="0.74791666666666667" top="0.98402777777777772" bottom="0.98402777777777772" header="0.51180555555555551" footer="0.51180555555555551"/>
  <pageSetup paperSize="9" firstPageNumber="0" fitToHeight="0" orientation="portrait" horizontalDpi="300" verticalDpi="300" r:id="rId1"/>
  <headerFooter alignWithMargins="0"/>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7"/>
  <sheetViews>
    <sheetView view="pageBreakPreview" zoomScaleSheetLayoutView="100" workbookViewId="0">
      <selection activeCell="F100" sqref="F100"/>
    </sheetView>
  </sheetViews>
  <sheetFormatPr defaultRowHeight="12.75" x14ac:dyDescent="0.2"/>
  <cols>
    <col min="1" max="1" width="9.140625" style="81"/>
    <col min="2" max="2" width="55.28515625" style="81" customWidth="1"/>
    <col min="3" max="4" width="20.7109375" style="81" customWidth="1"/>
    <col min="5" max="5" width="36" style="81" hidden="1" customWidth="1"/>
    <col min="6" max="6" width="20.42578125" style="81" customWidth="1"/>
    <col min="7" max="7" width="20.7109375" style="81" customWidth="1"/>
    <col min="8" max="8" width="14.28515625" style="81" customWidth="1"/>
    <col min="9" max="9" width="15.42578125" style="81" customWidth="1"/>
    <col min="10" max="10" width="9.28515625" style="81" customWidth="1"/>
    <col min="11" max="16384" width="9.140625" style="81"/>
  </cols>
  <sheetData>
    <row r="1" spans="2:5" ht="15.75" x14ac:dyDescent="0.25">
      <c r="B1" s="82"/>
    </row>
    <row r="5" spans="2:5" ht="26.25" customHeight="1" x14ac:dyDescent="0.35">
      <c r="B5" s="83" t="s">
        <v>156</v>
      </c>
    </row>
    <row r="6" spans="2:5" ht="9" hidden="1" customHeight="1" x14ac:dyDescent="0.2"/>
    <row r="7" spans="2:5" hidden="1" x14ac:dyDescent="0.2"/>
    <row r="8" spans="2:5" hidden="1" x14ac:dyDescent="0.2"/>
    <row r="9" spans="2:5" hidden="1" x14ac:dyDescent="0.2"/>
    <row r="10" spans="2:5" hidden="1" x14ac:dyDescent="0.2"/>
    <row r="11" spans="2:5" hidden="1" x14ac:dyDescent="0.2"/>
    <row r="12" spans="2:5" hidden="1" x14ac:dyDescent="0.2"/>
    <row r="13" spans="2:5" hidden="1" x14ac:dyDescent="0.2"/>
    <row r="14" spans="2:5" hidden="1" x14ac:dyDescent="0.2"/>
    <row r="15" spans="2:5" hidden="1" x14ac:dyDescent="0.2"/>
    <row r="16" spans="2:5" ht="15" customHeight="1" x14ac:dyDescent="0.2">
      <c r="B16" s="84"/>
      <c r="C16" s="85" t="s">
        <v>0</v>
      </c>
      <c r="D16" s="85" t="s">
        <v>98</v>
      </c>
      <c r="E16" s="85" t="s">
        <v>99</v>
      </c>
    </row>
    <row r="17" spans="1:6" ht="15.75" x14ac:dyDescent="0.25">
      <c r="B17" s="86" t="s">
        <v>1</v>
      </c>
      <c r="C17" s="87"/>
      <c r="D17" s="88"/>
      <c r="E17" s="89"/>
    </row>
    <row r="18" spans="1:6" ht="12.75" customHeight="1" x14ac:dyDescent="0.2">
      <c r="A18" s="157" t="s">
        <v>100</v>
      </c>
      <c r="B18" s="90" t="s">
        <v>3</v>
      </c>
      <c r="C18" s="91">
        <f>Budget!B18</f>
        <v>0</v>
      </c>
      <c r="D18" s="92">
        <v>0</v>
      </c>
      <c r="E18" s="92"/>
    </row>
    <row r="19" spans="1:6" ht="12.75" customHeight="1" x14ac:dyDescent="0.2">
      <c r="A19" s="157"/>
      <c r="B19" s="90" t="s">
        <v>101</v>
      </c>
      <c r="C19" s="91" t="e">
        <f>Budget!#REF!</f>
        <v>#REF!</v>
      </c>
      <c r="D19" s="92">
        <v>0</v>
      </c>
      <c r="E19" s="92" t="s">
        <v>157</v>
      </c>
    </row>
    <row r="20" spans="1:6" ht="12.75" customHeight="1" x14ac:dyDescent="0.2">
      <c r="A20" s="157"/>
      <c r="B20" s="90" t="s">
        <v>5</v>
      </c>
      <c r="C20" s="91" t="e">
        <f>Budget!#REF!</f>
        <v>#REF!</v>
      </c>
      <c r="D20" s="92">
        <v>0</v>
      </c>
      <c r="E20" s="92" t="s">
        <v>158</v>
      </c>
    </row>
    <row r="21" spans="1:6" x14ac:dyDescent="0.2">
      <c r="A21" s="157"/>
      <c r="B21" s="90" t="s">
        <v>6</v>
      </c>
      <c r="C21" s="91" t="e">
        <f>Budget!#REF!</f>
        <v>#REF!</v>
      </c>
      <c r="D21" s="92">
        <v>0</v>
      </c>
      <c r="E21" s="92"/>
      <c r="F21" s="84"/>
    </row>
    <row r="22" spans="1:6" ht="12.75" customHeight="1" x14ac:dyDescent="0.2">
      <c r="A22" s="157"/>
      <c r="B22" s="93" t="s">
        <v>7</v>
      </c>
      <c r="C22" s="91" t="e">
        <f>Budget!#REF!</f>
        <v>#REF!</v>
      </c>
      <c r="D22" s="92">
        <v>0</v>
      </c>
      <c r="E22" s="92"/>
    </row>
    <row r="23" spans="1:6" ht="12.75" customHeight="1" x14ac:dyDescent="0.2">
      <c r="A23" s="94"/>
      <c r="B23" s="95"/>
      <c r="C23" s="96" t="e">
        <f>((100/C33)*(SUM(C18:C22)))/100</f>
        <v>#REF!</v>
      </c>
      <c r="D23" s="97"/>
      <c r="E23" s="98"/>
    </row>
    <row r="24" spans="1:6" ht="12.75" customHeight="1" x14ac:dyDescent="0.2">
      <c r="A24" s="157" t="s">
        <v>102</v>
      </c>
      <c r="B24" s="99" t="s">
        <v>103</v>
      </c>
      <c r="C24" s="91">
        <f>Budget!B19</f>
        <v>0</v>
      </c>
      <c r="D24" s="100">
        <v>0</v>
      </c>
      <c r="E24" s="92" t="s">
        <v>159</v>
      </c>
    </row>
    <row r="25" spans="1:6" x14ac:dyDescent="0.2">
      <c r="A25" s="157"/>
      <c r="B25" s="90" t="s">
        <v>10</v>
      </c>
      <c r="C25" s="91">
        <f>Budget!B20</f>
        <v>0</v>
      </c>
      <c r="D25" s="100">
        <v>0</v>
      </c>
      <c r="E25" s="92" t="s">
        <v>160</v>
      </c>
    </row>
    <row r="26" spans="1:6" x14ac:dyDescent="0.2">
      <c r="A26" s="157"/>
      <c r="B26" s="101" t="s">
        <v>11</v>
      </c>
      <c r="C26" s="91" t="e">
        <f>Budget!#REF!</f>
        <v>#REF!</v>
      </c>
      <c r="D26" s="100">
        <v>0</v>
      </c>
      <c r="E26" s="92" t="s">
        <v>161</v>
      </c>
    </row>
    <row r="27" spans="1:6" x14ac:dyDescent="0.2">
      <c r="A27" s="157"/>
      <c r="B27" s="93" t="s">
        <v>7</v>
      </c>
      <c r="C27" s="91" t="e">
        <f>Budget!#REF!</f>
        <v>#REF!</v>
      </c>
      <c r="D27" s="100">
        <v>0</v>
      </c>
      <c r="E27" s="92"/>
    </row>
    <row r="28" spans="1:6" x14ac:dyDescent="0.2">
      <c r="A28" s="102"/>
      <c r="B28" s="103"/>
      <c r="C28" s="96" t="e">
        <f>((100/C33)*(SUM(C24:C27)))/100</f>
        <v>#REF!</v>
      </c>
      <c r="D28" s="97"/>
      <c r="E28" s="98"/>
    </row>
    <row r="29" spans="1:6" ht="12.75" customHeight="1" x14ac:dyDescent="0.2">
      <c r="A29" s="157" t="s">
        <v>12</v>
      </c>
      <c r="B29" s="90" t="s">
        <v>13</v>
      </c>
      <c r="C29" s="91">
        <f>Budget!B21</f>
        <v>0</v>
      </c>
      <c r="D29" s="92">
        <v>0</v>
      </c>
      <c r="E29" s="91"/>
    </row>
    <row r="30" spans="1:6" x14ac:dyDescent="0.2">
      <c r="A30" s="157"/>
      <c r="B30" s="101" t="s">
        <v>106</v>
      </c>
      <c r="C30" s="91" t="e">
        <f>Budget!#REF!</f>
        <v>#REF!</v>
      </c>
      <c r="D30" s="100">
        <v>0</v>
      </c>
      <c r="E30" s="91" t="s">
        <v>162</v>
      </c>
      <c r="F30" s="84"/>
    </row>
    <row r="31" spans="1:6" x14ac:dyDescent="0.2">
      <c r="A31" s="157"/>
      <c r="B31" s="104" t="s">
        <v>107</v>
      </c>
      <c r="C31" s="91" t="e">
        <f>Budget!#REF!</f>
        <v>#REF!</v>
      </c>
      <c r="D31" s="100">
        <v>0</v>
      </c>
      <c r="E31" s="91" t="s">
        <v>163</v>
      </c>
      <c r="F31" s="84"/>
    </row>
    <row r="32" spans="1:6" x14ac:dyDescent="0.2">
      <c r="A32" s="157"/>
      <c r="B32" s="105" t="s">
        <v>7</v>
      </c>
      <c r="C32" s="91">
        <f>Budget!B22</f>
        <v>0</v>
      </c>
      <c r="D32" s="100">
        <v>0</v>
      </c>
      <c r="E32" s="91"/>
      <c r="F32" s="84"/>
    </row>
    <row r="33" spans="1:6" x14ac:dyDescent="0.2">
      <c r="A33" s="102"/>
      <c r="B33" s="106" t="s">
        <v>15</v>
      </c>
      <c r="C33" s="98" t="e">
        <f>SUM(C18:C22,C24:C27,C29:C32)</f>
        <v>#REF!</v>
      </c>
      <c r="D33" s="107">
        <f>SUM(D18:D32)</f>
        <v>0</v>
      </c>
      <c r="E33" s="107"/>
      <c r="F33" s="84"/>
    </row>
    <row r="34" spans="1:6" x14ac:dyDescent="0.2">
      <c r="A34" s="94"/>
      <c r="C34" s="96" t="e">
        <f>((100/C33)*(SUM(C29:C32)))/100</f>
        <v>#REF!</v>
      </c>
      <c r="D34" s="84"/>
      <c r="E34" s="84"/>
      <c r="F34" s="84"/>
    </row>
    <row r="35" spans="1:6" x14ac:dyDescent="0.2">
      <c r="A35" s="94"/>
      <c r="B35" s="84"/>
      <c r="C35" s="91"/>
      <c r="D35" s="84"/>
      <c r="E35" s="84"/>
      <c r="F35" s="108"/>
    </row>
    <row r="36" spans="1:6" ht="15.75" x14ac:dyDescent="0.25">
      <c r="A36" s="94"/>
      <c r="B36" s="109" t="s">
        <v>16</v>
      </c>
      <c r="C36" s="98"/>
      <c r="D36" s="88"/>
      <c r="E36" s="89"/>
      <c r="F36" s="84"/>
    </row>
    <row r="37" spans="1:6" ht="12.75" customHeight="1" x14ac:dyDescent="0.2">
      <c r="A37" s="157" t="s">
        <v>17</v>
      </c>
      <c r="B37" s="90" t="s">
        <v>18</v>
      </c>
      <c r="C37" s="91">
        <f>Budget!B27</f>
        <v>0</v>
      </c>
      <c r="D37" s="92">
        <v>0</v>
      </c>
      <c r="E37" s="92"/>
      <c r="F37" s="84"/>
    </row>
    <row r="38" spans="1:6" ht="12.75" customHeight="1" x14ac:dyDescent="0.2">
      <c r="A38" s="157"/>
      <c r="B38" s="101" t="s">
        <v>108</v>
      </c>
      <c r="C38" s="91">
        <f>Budget!B28</f>
        <v>0</v>
      </c>
      <c r="D38" s="92">
        <v>0</v>
      </c>
      <c r="E38" s="110" t="s">
        <v>109</v>
      </c>
      <c r="F38" s="84"/>
    </row>
    <row r="39" spans="1:6" x14ac:dyDescent="0.2">
      <c r="A39" s="157"/>
      <c r="B39" s="90" t="s">
        <v>110</v>
      </c>
      <c r="C39" s="91">
        <f>Budget!B29</f>
        <v>0</v>
      </c>
      <c r="D39" s="92">
        <v>0</v>
      </c>
      <c r="E39" s="92" t="s">
        <v>164</v>
      </c>
      <c r="F39" s="84"/>
    </row>
    <row r="40" spans="1:6" x14ac:dyDescent="0.2">
      <c r="A40" s="157"/>
      <c r="B40" s="90" t="s">
        <v>112</v>
      </c>
      <c r="C40" s="91" t="e">
        <f>Budget!#REF!</f>
        <v>#REF!</v>
      </c>
      <c r="D40" s="92">
        <v>0</v>
      </c>
      <c r="E40" s="92" t="s">
        <v>165</v>
      </c>
      <c r="F40" s="84"/>
    </row>
    <row r="41" spans="1:6" x14ac:dyDescent="0.2">
      <c r="A41" s="157"/>
      <c r="B41" s="90" t="s">
        <v>113</v>
      </c>
      <c r="C41" s="91" t="e">
        <f>Budget!#REF!</f>
        <v>#REF!</v>
      </c>
      <c r="D41" s="92">
        <v>0</v>
      </c>
      <c r="E41" s="92"/>
      <c r="F41" s="84"/>
    </row>
    <row r="42" spans="1:6" x14ac:dyDescent="0.2">
      <c r="A42" s="157"/>
      <c r="B42" s="90" t="s">
        <v>114</v>
      </c>
      <c r="C42" s="91" t="e">
        <f>Budget!#REF!</f>
        <v>#REF!</v>
      </c>
      <c r="D42" s="92">
        <v>0</v>
      </c>
      <c r="E42" s="92" t="s">
        <v>115</v>
      </c>
      <c r="F42" s="84"/>
    </row>
    <row r="43" spans="1:6" x14ac:dyDescent="0.2">
      <c r="A43" s="157"/>
      <c r="B43" s="111" t="s">
        <v>7</v>
      </c>
      <c r="C43" s="91" t="e">
        <f>Budget!#REF!</f>
        <v>#REF!</v>
      </c>
      <c r="D43" s="92">
        <v>0</v>
      </c>
      <c r="E43" s="92"/>
      <c r="F43" s="84"/>
    </row>
    <row r="44" spans="1:6" x14ac:dyDescent="0.2">
      <c r="A44" s="94"/>
      <c r="B44" s="103"/>
      <c r="C44" s="96" t="e">
        <f>((100/C100)*(SUM(C37:C43)))/100</f>
        <v>#REF!</v>
      </c>
      <c r="D44" s="112"/>
      <c r="E44" s="113"/>
      <c r="F44" s="84"/>
    </row>
    <row r="45" spans="1:6" x14ac:dyDescent="0.2">
      <c r="A45" s="156" t="s">
        <v>116</v>
      </c>
      <c r="B45" s="90" t="s">
        <v>19</v>
      </c>
      <c r="C45" s="91">
        <f>Budget!B30</f>
        <v>0</v>
      </c>
      <c r="D45" s="100">
        <v>0</v>
      </c>
      <c r="E45" s="92" t="s">
        <v>166</v>
      </c>
      <c r="F45" s="84"/>
    </row>
    <row r="46" spans="1:6" x14ac:dyDescent="0.2">
      <c r="A46" s="156"/>
      <c r="B46" s="90" t="s">
        <v>20</v>
      </c>
      <c r="C46" s="91">
        <f>Budget!B31</f>
        <v>0</v>
      </c>
      <c r="D46" s="100">
        <v>0</v>
      </c>
      <c r="E46" s="92" t="s">
        <v>118</v>
      </c>
      <c r="F46" s="84"/>
    </row>
    <row r="47" spans="1:6" x14ac:dyDescent="0.2">
      <c r="A47" s="156"/>
      <c r="B47" s="90" t="s">
        <v>119</v>
      </c>
      <c r="C47" s="91">
        <f>Budget!B32</f>
        <v>0</v>
      </c>
      <c r="D47" s="100">
        <v>0</v>
      </c>
      <c r="E47" s="92" t="s">
        <v>120</v>
      </c>
      <c r="F47" s="84"/>
    </row>
    <row r="48" spans="1:6" x14ac:dyDescent="0.2">
      <c r="A48" s="156"/>
      <c r="B48" s="90" t="s">
        <v>121</v>
      </c>
      <c r="C48" s="91" t="e">
        <f>Budget!#REF!</f>
        <v>#REF!</v>
      </c>
      <c r="D48" s="100">
        <v>0</v>
      </c>
      <c r="E48" s="92"/>
    </row>
    <row r="49" spans="1:7" x14ac:dyDescent="0.2">
      <c r="A49" s="156"/>
      <c r="B49" s="101" t="s">
        <v>122</v>
      </c>
      <c r="C49" s="91" t="e">
        <f>Budget!#REF!</f>
        <v>#REF!</v>
      </c>
      <c r="D49" s="100">
        <v>0</v>
      </c>
      <c r="E49" s="92"/>
    </row>
    <row r="50" spans="1:7" ht="12.75" customHeight="1" x14ac:dyDescent="0.2">
      <c r="A50" s="156"/>
      <c r="B50" s="90" t="s">
        <v>25</v>
      </c>
      <c r="C50" s="91">
        <f>Budget!B33</f>
        <v>0</v>
      </c>
      <c r="D50" s="92">
        <v>0</v>
      </c>
      <c r="E50" s="92"/>
    </row>
    <row r="51" spans="1:7" x14ac:dyDescent="0.2">
      <c r="A51" s="156"/>
      <c r="B51" s="111" t="s">
        <v>7</v>
      </c>
      <c r="C51" s="91" t="e">
        <f>Budget!#REF!</f>
        <v>#REF!</v>
      </c>
      <c r="D51" s="114">
        <v>0</v>
      </c>
      <c r="E51" s="92"/>
    </row>
    <row r="52" spans="1:7" ht="12.75" customHeight="1" x14ac:dyDescent="0.2">
      <c r="A52" s="94"/>
      <c r="B52" s="103"/>
      <c r="C52" s="96" t="e">
        <f>((100/C100)*(SUM(C45:C51)))/100</f>
        <v>#REF!</v>
      </c>
      <c r="D52" s="112"/>
      <c r="E52" s="113"/>
    </row>
    <row r="53" spans="1:7" x14ac:dyDescent="0.2">
      <c r="A53" s="156" t="s">
        <v>27</v>
      </c>
      <c r="B53" s="101" t="s">
        <v>123</v>
      </c>
      <c r="C53" s="91">
        <f>Budget!B34</f>
        <v>0</v>
      </c>
      <c r="D53" s="92">
        <v>0</v>
      </c>
      <c r="E53" s="92"/>
    </row>
    <row r="54" spans="1:7" x14ac:dyDescent="0.2">
      <c r="A54" s="156"/>
      <c r="B54" s="115" t="s">
        <v>29</v>
      </c>
      <c r="C54" s="91">
        <f>Budget!B35</f>
        <v>0</v>
      </c>
      <c r="D54" s="92">
        <v>0</v>
      </c>
      <c r="E54" s="92" t="s">
        <v>167</v>
      </c>
    </row>
    <row r="55" spans="1:7" x14ac:dyDescent="0.2">
      <c r="A55" s="156"/>
      <c r="B55" s="115" t="s">
        <v>30</v>
      </c>
      <c r="C55" s="91">
        <f>Budget!B36</f>
        <v>0</v>
      </c>
      <c r="D55" s="92">
        <v>0</v>
      </c>
      <c r="E55" s="92"/>
    </row>
    <row r="56" spans="1:7" x14ac:dyDescent="0.2">
      <c r="A56" s="156"/>
      <c r="B56" s="115" t="s">
        <v>31</v>
      </c>
      <c r="C56" s="91">
        <f>Budget!B37</f>
        <v>0</v>
      </c>
      <c r="D56" s="92">
        <v>0</v>
      </c>
      <c r="E56" s="92"/>
    </row>
    <row r="57" spans="1:7" x14ac:dyDescent="0.2">
      <c r="A57" s="156"/>
      <c r="B57" s="99" t="s">
        <v>32</v>
      </c>
      <c r="C57" s="91" t="e">
        <f>Budget!#REF!</f>
        <v>#REF!</v>
      </c>
      <c r="D57" s="92">
        <v>0</v>
      </c>
      <c r="E57" s="92"/>
    </row>
    <row r="58" spans="1:7" ht="12.75" customHeight="1" x14ac:dyDescent="0.2">
      <c r="A58" s="156"/>
      <c r="B58" s="99" t="s">
        <v>33</v>
      </c>
      <c r="C58" s="91">
        <f>Budget!B38</f>
        <v>0</v>
      </c>
      <c r="D58" s="92">
        <v>0</v>
      </c>
      <c r="E58" s="92"/>
    </row>
    <row r="59" spans="1:7" x14ac:dyDescent="0.2">
      <c r="A59" s="156"/>
      <c r="B59" s="115" t="s">
        <v>125</v>
      </c>
      <c r="C59" s="91" t="e">
        <f>Budget!#REF!</f>
        <v>#REF!</v>
      </c>
      <c r="D59" s="116">
        <v>0</v>
      </c>
      <c r="E59" s="92" t="s">
        <v>168</v>
      </c>
    </row>
    <row r="60" spans="1:7" ht="12.75" customHeight="1" x14ac:dyDescent="0.2">
      <c r="A60" s="156"/>
      <c r="B60" s="117" t="s">
        <v>7</v>
      </c>
      <c r="C60" s="91" t="e">
        <f>Budget!#REF!</f>
        <v>#REF!</v>
      </c>
      <c r="D60" s="116">
        <v>0</v>
      </c>
      <c r="E60" s="92"/>
    </row>
    <row r="61" spans="1:7" x14ac:dyDescent="0.2">
      <c r="A61" s="94"/>
      <c r="B61" s="103"/>
      <c r="C61" s="96" t="e">
        <f>((100/C100)*(SUM(C53:C60)))/100</f>
        <v>#REF!</v>
      </c>
      <c r="D61" s="88"/>
      <c r="E61" s="89"/>
    </row>
    <row r="62" spans="1:7" ht="12.75" customHeight="1" x14ac:dyDescent="0.2">
      <c r="A62" s="157" t="s">
        <v>169</v>
      </c>
      <c r="B62" s="99" t="s">
        <v>36</v>
      </c>
      <c r="C62" s="91" t="e">
        <f>Budget!#REF!</f>
        <v>#REF!</v>
      </c>
      <c r="D62" s="100">
        <v>0</v>
      </c>
      <c r="E62" s="92" t="s">
        <v>126</v>
      </c>
    </row>
    <row r="63" spans="1:7" x14ac:dyDescent="0.2">
      <c r="A63" s="157"/>
      <c r="B63" s="115" t="s">
        <v>37</v>
      </c>
      <c r="C63" s="91">
        <f>Budget!B39</f>
        <v>0</v>
      </c>
      <c r="D63" s="100">
        <v>0</v>
      </c>
      <c r="E63" s="92"/>
      <c r="G63" s="94"/>
    </row>
    <row r="64" spans="1:7" x14ac:dyDescent="0.2">
      <c r="A64" s="157"/>
      <c r="B64" s="115" t="s">
        <v>38</v>
      </c>
      <c r="C64" s="91">
        <f>Budget!B40</f>
        <v>0</v>
      </c>
      <c r="D64" s="100">
        <v>0</v>
      </c>
      <c r="E64" s="92"/>
    </row>
    <row r="65" spans="1:8" x14ac:dyDescent="0.2">
      <c r="A65" s="157"/>
      <c r="B65" s="115" t="s">
        <v>39</v>
      </c>
      <c r="C65" s="91">
        <f>Budget!B41</f>
        <v>0</v>
      </c>
      <c r="D65" s="100">
        <v>0</v>
      </c>
      <c r="E65" s="92"/>
      <c r="H65" s="118"/>
    </row>
    <row r="66" spans="1:8" x14ac:dyDescent="0.2">
      <c r="A66" s="157"/>
      <c r="B66" s="119" t="s">
        <v>7</v>
      </c>
      <c r="C66" s="91" t="e">
        <f>Budget!#REF!</f>
        <v>#REF!</v>
      </c>
      <c r="D66" s="100">
        <v>0</v>
      </c>
      <c r="E66" s="92"/>
    </row>
    <row r="67" spans="1:8" x14ac:dyDescent="0.2">
      <c r="A67" s="94"/>
      <c r="B67" s="120"/>
      <c r="C67" s="96" t="e">
        <f>((100/C100)*(SUM(C62:C66)))/100</f>
        <v>#REF!</v>
      </c>
      <c r="D67" s="88"/>
      <c r="E67" s="89"/>
    </row>
    <row r="68" spans="1:8" ht="12.75" customHeight="1" x14ac:dyDescent="0.2">
      <c r="A68" s="157" t="s">
        <v>127</v>
      </c>
      <c r="B68" s="121" t="s">
        <v>128</v>
      </c>
      <c r="C68" s="91">
        <f>Budget!B42</f>
        <v>0</v>
      </c>
      <c r="D68" s="100">
        <v>0</v>
      </c>
      <c r="E68" s="110"/>
    </row>
    <row r="69" spans="1:8" x14ac:dyDescent="0.2">
      <c r="A69" s="157"/>
      <c r="B69" s="122" t="s">
        <v>129</v>
      </c>
      <c r="C69" s="91">
        <f>Budget!B43</f>
        <v>0</v>
      </c>
      <c r="D69" s="92">
        <v>0</v>
      </c>
      <c r="E69" s="92"/>
      <c r="F69" s="84"/>
    </row>
    <row r="70" spans="1:8" x14ac:dyDescent="0.2">
      <c r="A70" s="157"/>
      <c r="B70" s="115" t="s">
        <v>43</v>
      </c>
      <c r="C70" s="91">
        <f>Budget!B44</f>
        <v>0</v>
      </c>
      <c r="D70" s="92">
        <v>0</v>
      </c>
      <c r="E70" s="92" t="s">
        <v>170</v>
      </c>
    </row>
    <row r="71" spans="1:8" x14ac:dyDescent="0.2">
      <c r="A71" s="157"/>
      <c r="B71" s="115" t="s">
        <v>44</v>
      </c>
      <c r="C71" s="91">
        <f>Budget!B45</f>
        <v>0</v>
      </c>
      <c r="D71" s="92">
        <v>0</v>
      </c>
      <c r="E71" s="92" t="s">
        <v>171</v>
      </c>
    </row>
    <row r="72" spans="1:8" x14ac:dyDescent="0.2">
      <c r="A72" s="157"/>
      <c r="B72" s="115" t="s">
        <v>46</v>
      </c>
      <c r="C72" s="91">
        <f>Budget!B46</f>
        <v>0</v>
      </c>
      <c r="D72" s="92">
        <v>0</v>
      </c>
      <c r="E72" s="92" t="s">
        <v>172</v>
      </c>
      <c r="F72" s="84"/>
    </row>
    <row r="73" spans="1:8" x14ac:dyDescent="0.2">
      <c r="A73" s="157"/>
      <c r="B73" s="90" t="s">
        <v>48</v>
      </c>
      <c r="C73" s="91">
        <f>Budget!B47</f>
        <v>0</v>
      </c>
      <c r="D73" s="92">
        <v>0</v>
      </c>
      <c r="E73" s="92" t="s">
        <v>173</v>
      </c>
    </row>
    <row r="74" spans="1:8" x14ac:dyDescent="0.2">
      <c r="A74" s="157"/>
      <c r="B74" s="123" t="s">
        <v>134</v>
      </c>
      <c r="C74" s="91">
        <f>Budget!B48</f>
        <v>0</v>
      </c>
      <c r="D74" s="116">
        <v>0</v>
      </c>
      <c r="E74" s="92" t="s">
        <v>135</v>
      </c>
    </row>
    <row r="75" spans="1:8" x14ac:dyDescent="0.2">
      <c r="A75" s="157"/>
      <c r="B75" s="124" t="s">
        <v>7</v>
      </c>
      <c r="C75" s="91" t="e">
        <f>Budget!#REF!</f>
        <v>#REF!</v>
      </c>
      <c r="D75" s="116">
        <v>0</v>
      </c>
      <c r="E75" s="92"/>
    </row>
    <row r="76" spans="1:8" x14ac:dyDescent="0.2">
      <c r="A76" s="94"/>
      <c r="B76" s="103"/>
      <c r="C76" s="96" t="e">
        <f>((100/C100)*(SUM(C68:C75)))/100</f>
        <v>#REF!</v>
      </c>
      <c r="D76" s="88"/>
      <c r="E76" s="89"/>
    </row>
    <row r="77" spans="1:8" x14ac:dyDescent="0.2">
      <c r="A77" s="156" t="s">
        <v>64</v>
      </c>
      <c r="B77" s="121" t="s">
        <v>136</v>
      </c>
      <c r="C77" s="91">
        <f>Budget!B49</f>
        <v>0</v>
      </c>
      <c r="D77" s="100">
        <v>0</v>
      </c>
      <c r="E77" s="92" t="s">
        <v>137</v>
      </c>
    </row>
    <row r="78" spans="1:8" x14ac:dyDescent="0.2">
      <c r="A78" s="156"/>
      <c r="B78" s="90" t="s">
        <v>66</v>
      </c>
      <c r="C78" s="91" t="e">
        <f>Budget!#REF!</f>
        <v>#REF!</v>
      </c>
      <c r="D78" s="92">
        <v>0</v>
      </c>
      <c r="E78" s="92" t="s">
        <v>138</v>
      </c>
    </row>
    <row r="79" spans="1:8" ht="12.75" customHeight="1" x14ac:dyDescent="0.2">
      <c r="A79" s="156"/>
      <c r="B79" s="125" t="s">
        <v>67</v>
      </c>
      <c r="C79" s="91" t="e">
        <f>Budget!#REF!</f>
        <v>#REF!</v>
      </c>
      <c r="D79" s="92">
        <v>0</v>
      </c>
      <c r="E79" s="92"/>
    </row>
    <row r="80" spans="1:8" ht="12.75" customHeight="1" x14ac:dyDescent="0.2">
      <c r="A80" s="156"/>
      <c r="B80" s="115" t="s">
        <v>68</v>
      </c>
      <c r="C80" s="91">
        <f>Budget!B50</f>
        <v>0</v>
      </c>
      <c r="D80" s="92">
        <v>0</v>
      </c>
      <c r="E80" s="92"/>
    </row>
    <row r="81" spans="1:10" x14ac:dyDescent="0.2">
      <c r="A81" s="156"/>
      <c r="B81" s="115" t="s">
        <v>69</v>
      </c>
      <c r="C81" s="91">
        <f>Budget!B51</f>
        <v>0</v>
      </c>
      <c r="D81" s="92">
        <v>0</v>
      </c>
      <c r="E81" s="92" t="s">
        <v>174</v>
      </c>
    </row>
    <row r="82" spans="1:10" x14ac:dyDescent="0.2">
      <c r="A82" s="156"/>
      <c r="B82" s="125" t="s">
        <v>7</v>
      </c>
      <c r="C82" s="91" t="e">
        <f>Budget!#REF!</f>
        <v>#REF!</v>
      </c>
      <c r="D82" s="116">
        <v>0</v>
      </c>
      <c r="E82" s="92"/>
    </row>
    <row r="83" spans="1:10" ht="12.75" customHeight="1" x14ac:dyDescent="0.2">
      <c r="A83" s="94"/>
      <c r="B83" s="120"/>
      <c r="C83" s="96" t="e">
        <f>((100/C100)*(SUM(C77:C82)))/100</f>
        <v>#REF!</v>
      </c>
      <c r="D83" s="88"/>
      <c r="E83" s="89"/>
    </row>
    <row r="84" spans="1:10" ht="12.75" customHeight="1" x14ac:dyDescent="0.2">
      <c r="A84" s="158" t="s">
        <v>50</v>
      </c>
      <c r="B84" s="126" t="s">
        <v>51</v>
      </c>
      <c r="C84" s="91">
        <f>Budget!B52</f>
        <v>0</v>
      </c>
      <c r="D84" s="100">
        <v>0</v>
      </c>
      <c r="E84" s="92"/>
    </row>
    <row r="85" spans="1:10" x14ac:dyDescent="0.2">
      <c r="A85" s="158"/>
      <c r="B85" s="105" t="s">
        <v>52</v>
      </c>
      <c r="C85" s="91" t="e">
        <f>Budget!#REF!</f>
        <v>#REF!</v>
      </c>
      <c r="D85" s="92">
        <v>0</v>
      </c>
      <c r="E85" s="92"/>
    </row>
    <row r="86" spans="1:10" ht="12.75" customHeight="1" x14ac:dyDescent="0.2">
      <c r="A86" s="158"/>
      <c r="B86" s="127" t="s">
        <v>7</v>
      </c>
      <c r="C86" s="91" t="e">
        <f>Budget!#REF!</f>
        <v>#REF!</v>
      </c>
      <c r="D86" s="116">
        <v>0</v>
      </c>
      <c r="E86" s="92"/>
    </row>
    <row r="87" spans="1:10" x14ac:dyDescent="0.2">
      <c r="A87" s="94"/>
      <c r="B87" s="103"/>
      <c r="C87" s="96" t="e">
        <f>((100/C100)*(SUM(C84:C86)))/100</f>
        <v>#REF!</v>
      </c>
      <c r="D87" s="88"/>
      <c r="E87" s="89"/>
    </row>
    <row r="88" spans="1:10" ht="12.75" customHeight="1" x14ac:dyDescent="0.2">
      <c r="A88" s="157" t="s">
        <v>54</v>
      </c>
      <c r="B88" s="99" t="s">
        <v>55</v>
      </c>
      <c r="C88" s="91">
        <f>Budget!B54</f>
        <v>0</v>
      </c>
      <c r="D88" s="100">
        <v>0</v>
      </c>
      <c r="E88" s="92" t="s">
        <v>175</v>
      </c>
    </row>
    <row r="89" spans="1:10" ht="12.75" customHeight="1" x14ac:dyDescent="0.2">
      <c r="A89" s="157"/>
      <c r="B89" s="105" t="s">
        <v>56</v>
      </c>
      <c r="C89" s="91">
        <f>Budget!B55</f>
        <v>0</v>
      </c>
      <c r="D89" s="92">
        <v>0</v>
      </c>
      <c r="E89" s="92" t="s">
        <v>176</v>
      </c>
    </row>
    <row r="90" spans="1:10" ht="12.75" customHeight="1" x14ac:dyDescent="0.2">
      <c r="A90" s="157"/>
      <c r="B90" s="105" t="s">
        <v>177</v>
      </c>
      <c r="C90" s="91" t="e">
        <f>Budget!#REF!</f>
        <v>#REF!</v>
      </c>
      <c r="D90" s="92">
        <v>0</v>
      </c>
      <c r="E90" s="92"/>
    </row>
    <row r="91" spans="1:10" x14ac:dyDescent="0.2">
      <c r="A91" s="157"/>
      <c r="B91" s="105" t="s">
        <v>58</v>
      </c>
      <c r="C91" s="91" t="e">
        <f>Budget!#REF!</f>
        <v>#REF!</v>
      </c>
      <c r="D91" s="92">
        <v>0</v>
      </c>
      <c r="E91" s="92"/>
      <c r="H91" s="118"/>
      <c r="J91" s="128"/>
    </row>
    <row r="92" spans="1:10" x14ac:dyDescent="0.2">
      <c r="A92" s="157"/>
      <c r="B92" s="127" t="s">
        <v>7</v>
      </c>
      <c r="C92" s="91" t="e">
        <f>Budget!#REF!</f>
        <v>#REF!</v>
      </c>
      <c r="D92" s="116">
        <v>0</v>
      </c>
      <c r="E92" s="92"/>
      <c r="J92" s="128"/>
    </row>
    <row r="93" spans="1:10" x14ac:dyDescent="0.2">
      <c r="A93" s="94"/>
      <c r="B93" s="120"/>
      <c r="C93" s="96" t="e">
        <f>((100/C100)*(SUM(C88:C92)))/100</f>
        <v>#REF!</v>
      </c>
      <c r="D93" s="88"/>
      <c r="E93" s="89"/>
    </row>
    <row r="94" spans="1:10" ht="12.75" customHeight="1" x14ac:dyDescent="0.2">
      <c r="A94" s="156" t="s">
        <v>7</v>
      </c>
      <c r="B94" s="99" t="s">
        <v>60</v>
      </c>
      <c r="C94" s="91">
        <f>Budget!B56</f>
        <v>0</v>
      </c>
      <c r="D94" s="100">
        <v>0</v>
      </c>
      <c r="E94" s="92" t="s">
        <v>178</v>
      </c>
      <c r="H94" s="118"/>
    </row>
    <row r="95" spans="1:10" x14ac:dyDescent="0.2">
      <c r="A95" s="156"/>
      <c r="B95" s="115" t="s">
        <v>179</v>
      </c>
      <c r="C95" s="91">
        <f>Budget!B57</f>
        <v>0</v>
      </c>
      <c r="D95" s="92">
        <v>0</v>
      </c>
      <c r="E95" s="92" t="s">
        <v>180</v>
      </c>
    </row>
    <row r="96" spans="1:10" x14ac:dyDescent="0.2">
      <c r="A96" s="156"/>
      <c r="B96" s="115" t="s">
        <v>148</v>
      </c>
      <c r="C96" s="91">
        <f>Budget!B58</f>
        <v>0</v>
      </c>
      <c r="D96" s="92">
        <v>0</v>
      </c>
      <c r="E96" s="92"/>
    </row>
    <row r="97" spans="1:6" x14ac:dyDescent="0.2">
      <c r="A97" s="156"/>
      <c r="B97" s="115" t="s">
        <v>149</v>
      </c>
      <c r="C97" s="91">
        <f>Budget!B59</f>
        <v>0</v>
      </c>
      <c r="D97" s="92">
        <v>0</v>
      </c>
      <c r="E97" s="92"/>
    </row>
    <row r="98" spans="1:6" x14ac:dyDescent="0.2">
      <c r="A98" s="156"/>
      <c r="B98" s="115" t="s">
        <v>63</v>
      </c>
      <c r="C98" s="91">
        <f>Budget!B60</f>
        <v>0</v>
      </c>
      <c r="D98" s="92">
        <v>0</v>
      </c>
      <c r="E98" s="92"/>
    </row>
    <row r="99" spans="1:6" x14ac:dyDescent="0.2">
      <c r="A99" s="156"/>
      <c r="B99" s="125" t="s">
        <v>7</v>
      </c>
      <c r="C99" s="91">
        <f>Budget!B67</f>
        <v>0</v>
      </c>
      <c r="D99" s="116">
        <v>0</v>
      </c>
      <c r="E99" s="92"/>
    </row>
    <row r="100" spans="1:6" x14ac:dyDescent="0.2">
      <c r="A100" s="94"/>
      <c r="B100" s="106" t="s">
        <v>70</v>
      </c>
      <c r="C100" s="98" t="e">
        <f>SUM(C37:C43,C45:C51,C53:C60,C62:C66,C68:C75,C77:C82,C84:C86,C88:C92,C94:C99)</f>
        <v>#REF!</v>
      </c>
      <c r="D100" s="129">
        <f>SUM(D37:D99)</f>
        <v>0</v>
      </c>
      <c r="E100" s="129"/>
      <c r="F100" s="130" t="e">
        <f>C100/C130</f>
        <v>#REF!</v>
      </c>
    </row>
    <row r="101" spans="1:6" x14ac:dyDescent="0.2">
      <c r="A101" s="94"/>
      <c r="B101" s="131"/>
      <c r="C101" s="96" t="e">
        <f>((100/C100)*(SUM(C94:C99)))/100</f>
        <v>#REF!</v>
      </c>
      <c r="D101" s="132"/>
      <c r="E101" s="132"/>
    </row>
    <row r="102" spans="1:6" x14ac:dyDescent="0.2">
      <c r="A102" s="94"/>
      <c r="B102" s="133" t="s">
        <v>71</v>
      </c>
      <c r="C102" s="98" t="e">
        <f>SUM(C33-C100)</f>
        <v>#REF!</v>
      </c>
      <c r="D102" s="129">
        <f>D33-D100</f>
        <v>0</v>
      </c>
      <c r="E102" s="129"/>
    </row>
    <row r="103" spans="1:6" x14ac:dyDescent="0.2">
      <c r="A103" s="94"/>
      <c r="B103" s="134"/>
      <c r="C103" s="91"/>
      <c r="D103" s="132"/>
      <c r="E103" s="92"/>
    </row>
    <row r="104" spans="1:6" ht="15.75" x14ac:dyDescent="0.25">
      <c r="A104" s="94"/>
      <c r="B104" s="135" t="s">
        <v>72</v>
      </c>
      <c r="C104" s="98"/>
      <c r="D104" s="97"/>
      <c r="E104" s="98"/>
    </row>
    <row r="105" spans="1:6" x14ac:dyDescent="0.2">
      <c r="A105" s="156" t="s">
        <v>73</v>
      </c>
      <c r="B105" s="101" t="s">
        <v>74</v>
      </c>
      <c r="C105" s="91" t="e">
        <f>Budget!#REF!</f>
        <v>#REF!</v>
      </c>
      <c r="D105" s="91">
        <v>0</v>
      </c>
      <c r="E105" s="91"/>
    </row>
    <row r="106" spans="1:6" x14ac:dyDescent="0.2">
      <c r="A106" s="156"/>
      <c r="B106" s="115" t="s">
        <v>151</v>
      </c>
      <c r="C106" s="91" t="e">
        <f>Budget!#REF!</f>
        <v>#REF!</v>
      </c>
      <c r="D106" s="91">
        <v>0</v>
      </c>
      <c r="E106" s="91"/>
    </row>
    <row r="107" spans="1:6" ht="12.75" customHeight="1" x14ac:dyDescent="0.2">
      <c r="A107" s="156"/>
      <c r="B107" s="119" t="s">
        <v>76</v>
      </c>
      <c r="C107" s="91" t="e">
        <f>Budget!#REF!</f>
        <v>#REF!</v>
      </c>
      <c r="D107" s="91">
        <v>0</v>
      </c>
      <c r="E107" s="91"/>
    </row>
    <row r="108" spans="1:6" x14ac:dyDescent="0.2">
      <c r="A108" s="156"/>
      <c r="B108" s="136" t="s">
        <v>77</v>
      </c>
      <c r="C108" s="91" t="e">
        <f>Budget!#REF!</f>
        <v>#REF!</v>
      </c>
      <c r="D108" s="91">
        <v>0</v>
      </c>
      <c r="E108" s="91"/>
    </row>
    <row r="109" spans="1:6" x14ac:dyDescent="0.2">
      <c r="A109" s="156"/>
      <c r="B109" s="127" t="s">
        <v>78</v>
      </c>
      <c r="C109" s="91" t="e">
        <f>Budget!#REF!</f>
        <v>#REF!</v>
      </c>
      <c r="D109" s="91">
        <v>0</v>
      </c>
      <c r="E109" s="91"/>
    </row>
    <row r="110" spans="1:6" x14ac:dyDescent="0.2">
      <c r="A110" s="156"/>
      <c r="B110" s="136" t="s">
        <v>7</v>
      </c>
      <c r="C110" s="91" t="e">
        <f>Budget!#REF!</f>
        <v>#REF!</v>
      </c>
      <c r="D110" s="91">
        <v>0</v>
      </c>
      <c r="E110" s="91"/>
    </row>
    <row r="111" spans="1:6" x14ac:dyDescent="0.2">
      <c r="A111" s="94"/>
      <c r="B111" s="103"/>
      <c r="C111" s="96" t="e">
        <f>((100/C128)*(SUM(C105:C110)))/100</f>
        <v>#REF!</v>
      </c>
      <c r="D111" s="137"/>
      <c r="E111" s="129"/>
    </row>
    <row r="112" spans="1:6" ht="12.75" customHeight="1" x14ac:dyDescent="0.2">
      <c r="A112" s="157" t="s">
        <v>79</v>
      </c>
      <c r="B112" s="138" t="s">
        <v>80</v>
      </c>
      <c r="C112" s="91" t="e">
        <f>Budget!#REF!</f>
        <v>#REF!</v>
      </c>
      <c r="D112" s="100">
        <v>0</v>
      </c>
      <c r="E112" s="92"/>
    </row>
    <row r="113" spans="1:6" x14ac:dyDescent="0.2">
      <c r="A113" s="157"/>
      <c r="B113" s="90" t="s">
        <v>81</v>
      </c>
      <c r="C113" s="91" t="e">
        <f>Budget!#REF!</f>
        <v>#REF!</v>
      </c>
      <c r="D113" s="100">
        <v>0</v>
      </c>
      <c r="E113" s="92"/>
    </row>
    <row r="114" spans="1:6" x14ac:dyDescent="0.2">
      <c r="A114" s="157"/>
      <c r="B114" s="93" t="s">
        <v>82</v>
      </c>
      <c r="C114" s="91" t="e">
        <f>Budget!#REF!</f>
        <v>#REF!</v>
      </c>
      <c r="D114" s="100">
        <v>0</v>
      </c>
      <c r="E114" s="92"/>
    </row>
    <row r="115" spans="1:6" x14ac:dyDescent="0.2">
      <c r="A115" s="157"/>
      <c r="B115" s="93" t="s">
        <v>7</v>
      </c>
      <c r="C115" s="91" t="e">
        <f>Budget!#REF!</f>
        <v>#REF!</v>
      </c>
      <c r="D115" s="100">
        <v>0</v>
      </c>
      <c r="E115" s="92"/>
    </row>
    <row r="116" spans="1:6" x14ac:dyDescent="0.2">
      <c r="A116" s="94"/>
      <c r="B116" s="95"/>
      <c r="C116" s="96" t="e">
        <f>((100/C128)*(SUM(C112:C115)))/100</f>
        <v>#REF!</v>
      </c>
      <c r="D116" s="137"/>
      <c r="E116" s="129"/>
    </row>
    <row r="117" spans="1:6" x14ac:dyDescent="0.2">
      <c r="A117" s="156" t="s">
        <v>83</v>
      </c>
      <c r="B117" s="99" t="s">
        <v>84</v>
      </c>
      <c r="C117" s="91" t="e">
        <f>Budget!#REF!</f>
        <v>#REF!</v>
      </c>
      <c r="D117" s="100">
        <v>0</v>
      </c>
      <c r="E117" s="92"/>
    </row>
    <row r="118" spans="1:6" x14ac:dyDescent="0.2">
      <c r="A118" s="156"/>
      <c r="B118" s="122" t="s">
        <v>85</v>
      </c>
      <c r="C118" s="91" t="e">
        <f>Budget!#REF!</f>
        <v>#REF!</v>
      </c>
      <c r="D118" s="92">
        <v>0</v>
      </c>
      <c r="E118" s="92"/>
    </row>
    <row r="119" spans="1:6" x14ac:dyDescent="0.2">
      <c r="A119" s="156"/>
      <c r="B119" s="139" t="s">
        <v>181</v>
      </c>
      <c r="C119" s="91" t="e">
        <f>Budget!#REF!</f>
        <v>#REF!</v>
      </c>
      <c r="D119" s="92">
        <v>0</v>
      </c>
      <c r="E119" s="92"/>
    </row>
    <row r="120" spans="1:6" x14ac:dyDescent="0.2">
      <c r="A120" s="156"/>
      <c r="B120" s="101" t="s">
        <v>7</v>
      </c>
      <c r="C120" s="91" t="e">
        <f>Budget!#REF!</f>
        <v>#REF!</v>
      </c>
      <c r="D120" s="92">
        <v>0</v>
      </c>
      <c r="E120" s="92"/>
    </row>
    <row r="121" spans="1:6" x14ac:dyDescent="0.2">
      <c r="A121" s="94"/>
      <c r="B121" s="95"/>
      <c r="C121" s="96" t="e">
        <f>((100/C128)*(SUM(C117:C120)))/100</f>
        <v>#REF!</v>
      </c>
      <c r="D121" s="137"/>
      <c r="E121" s="129"/>
    </row>
    <row r="122" spans="1:6" x14ac:dyDescent="0.2">
      <c r="A122" s="156" t="s">
        <v>152</v>
      </c>
      <c r="B122" s="138" t="s">
        <v>87</v>
      </c>
      <c r="C122" s="91" t="e">
        <f>Budget!#REF!</f>
        <v>#REF!</v>
      </c>
      <c r="D122" s="100">
        <v>0</v>
      </c>
      <c r="E122" s="92"/>
    </row>
    <row r="123" spans="1:6" x14ac:dyDescent="0.2">
      <c r="A123" s="156"/>
      <c r="B123" s="140" t="s">
        <v>88</v>
      </c>
      <c r="C123" s="91" t="e">
        <f>Budget!#REF!</f>
        <v>#REF!</v>
      </c>
      <c r="D123" s="100">
        <v>0</v>
      </c>
      <c r="E123" s="92"/>
    </row>
    <row r="124" spans="1:6" x14ac:dyDescent="0.2">
      <c r="A124" s="156"/>
      <c r="B124" s="101" t="s">
        <v>153</v>
      </c>
      <c r="C124" s="91" t="e">
        <f>Budget!#REF!</f>
        <v>#REF!</v>
      </c>
      <c r="D124" s="100">
        <v>0</v>
      </c>
      <c r="E124" s="92"/>
    </row>
    <row r="125" spans="1:6" x14ac:dyDescent="0.2">
      <c r="A125" s="156"/>
      <c r="B125" s="101" t="s">
        <v>90</v>
      </c>
      <c r="C125" s="91" t="e">
        <f>Budget!#REF!</f>
        <v>#REF!</v>
      </c>
      <c r="D125" s="100">
        <v>0</v>
      </c>
      <c r="E125" s="92"/>
    </row>
    <row r="126" spans="1:6" x14ac:dyDescent="0.2">
      <c r="A126" s="156"/>
      <c r="B126" s="139" t="s">
        <v>91</v>
      </c>
      <c r="C126" s="91" t="e">
        <f>Budget!#REF!</f>
        <v>#REF!</v>
      </c>
      <c r="D126" s="100">
        <v>0</v>
      </c>
      <c r="E126" s="92"/>
    </row>
    <row r="127" spans="1:6" x14ac:dyDescent="0.2">
      <c r="A127" s="156"/>
      <c r="B127" s="101" t="s">
        <v>7</v>
      </c>
      <c r="C127" s="91" t="e">
        <f>Budget!#REF!</f>
        <v>#REF!</v>
      </c>
      <c r="D127" s="100">
        <v>0</v>
      </c>
      <c r="E127" s="92"/>
    </row>
    <row r="128" spans="1:6" x14ac:dyDescent="0.2">
      <c r="B128" s="141" t="s">
        <v>92</v>
      </c>
      <c r="C128" s="98" t="e">
        <f>SUM(C105:C110,C112:C115,C117:C120,C122:C127)</f>
        <v>#REF!</v>
      </c>
      <c r="D128" s="142">
        <f>SUM(D105:D127)</f>
        <v>0</v>
      </c>
      <c r="E128" s="129"/>
      <c r="F128" s="130" t="e">
        <f>C128/C130</f>
        <v>#REF!</v>
      </c>
    </row>
    <row r="129" spans="2:6" x14ac:dyDescent="0.2">
      <c r="B129" s="94"/>
      <c r="C129" s="96" t="e">
        <f>((100/C128)*(SUM(C122:C127)))/100</f>
        <v>#REF!</v>
      </c>
      <c r="D129" s="132"/>
      <c r="E129" s="132"/>
    </row>
    <row r="130" spans="2:6" ht="15.75" x14ac:dyDescent="0.25">
      <c r="B130" s="135" t="s">
        <v>154</v>
      </c>
      <c r="C130" s="98" t="e">
        <f>SUM(C100+C128)</f>
        <v>#REF!</v>
      </c>
      <c r="D130" s="129" t="e">
        <f>12*C130</f>
        <v>#REF!</v>
      </c>
      <c r="E130" s="129"/>
    </row>
    <row r="131" spans="2:6" ht="15.75" x14ac:dyDescent="0.25">
      <c r="B131" s="143"/>
      <c r="C131" s="91"/>
      <c r="D131" s="132"/>
      <c r="E131" s="132"/>
    </row>
    <row r="132" spans="2:6" ht="15.75" x14ac:dyDescent="0.25">
      <c r="B132" s="135" t="s">
        <v>155</v>
      </c>
      <c r="C132" s="98" t="e">
        <f>SUM(C33-C130)</f>
        <v>#REF!</v>
      </c>
      <c r="D132" s="129" t="e">
        <f>D33-D130</f>
        <v>#REF!</v>
      </c>
      <c r="E132" s="129"/>
    </row>
    <row r="133" spans="2:6" x14ac:dyDescent="0.2">
      <c r="C133" s="132"/>
      <c r="D133" s="132"/>
      <c r="E133" s="132"/>
    </row>
    <row r="137" spans="2:6" x14ac:dyDescent="0.2">
      <c r="F137" s="144"/>
    </row>
  </sheetData>
  <sheetProtection selectLockedCells="1" selectUnlockedCells="1"/>
  <mergeCells count="16">
    <mergeCell ref="A53:A60"/>
    <mergeCell ref="A18:A22"/>
    <mergeCell ref="A24:A27"/>
    <mergeCell ref="A29:A32"/>
    <mergeCell ref="A37:A43"/>
    <mergeCell ref="A45:A51"/>
    <mergeCell ref="A105:A110"/>
    <mergeCell ref="A112:A115"/>
    <mergeCell ref="A117:A120"/>
    <mergeCell ref="A122:A127"/>
    <mergeCell ref="A62:A66"/>
    <mergeCell ref="A68:A75"/>
    <mergeCell ref="A77:A82"/>
    <mergeCell ref="A84:A86"/>
    <mergeCell ref="A88:A92"/>
    <mergeCell ref="A94:A99"/>
  </mergeCells>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Ark1</vt:lpstr>
      <vt:lpstr>Budget</vt:lpstr>
      <vt:lpstr>Skjult ark</vt:lpstr>
      <vt:lpstr>Budget!Excel_BuiltIn_Print_Area</vt:lpstr>
      <vt:lpstr>Budget!Udskriftsområde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Winnie Thorndahl Lundholm</dc:creator>
  <cp:lastModifiedBy>René Petersen</cp:lastModifiedBy>
  <dcterms:created xsi:type="dcterms:W3CDTF">2022-12-05T10:36:57Z</dcterms:created>
  <dcterms:modified xsi:type="dcterms:W3CDTF">2024-12-19T08:11:27Z</dcterms:modified>
</cp:coreProperties>
</file>